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W saitad oroh medeelel tasag albad\tuya medee\"/>
    </mc:Choice>
  </mc:AlternateContent>
  <bookViews>
    <workbookView xWindow="0" yWindow="0" windowWidth="20490" windowHeight="7455" activeTab="3"/>
  </bookViews>
  <sheets>
    <sheet name="гэмт хэрэг " sheetId="1" r:id="rId1"/>
    <sheet name="Sheet2" sheetId="6" r:id="rId2"/>
    <sheet name="Sheet3" sheetId="7" r:id="rId3"/>
    <sheet name="хохирол " sheetId="2" r:id="rId4"/>
    <sheet name="Sheet1" sheetId="5" r:id="rId5"/>
    <sheet name="илрүүлэлт " sheetId="3" r:id="rId6"/>
    <sheet name="холбогдогчид 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9" i="3" l="1"/>
  <c r="C439" i="3"/>
  <c r="K268" i="2"/>
  <c r="M268" i="2"/>
  <c r="V284" i="1"/>
  <c r="T284" i="1"/>
  <c r="W284" i="1" l="1"/>
  <c r="X284" i="1"/>
  <c r="Y284" i="1"/>
  <c r="N284" i="1"/>
  <c r="O284" i="1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B270" i="2"/>
  <c r="B269" i="2"/>
  <c r="L268" i="2"/>
  <c r="J268" i="2"/>
  <c r="I268" i="2"/>
  <c r="H268" i="2"/>
  <c r="G268" i="2"/>
  <c r="F268" i="2"/>
  <c r="E268" i="2"/>
  <c r="E270" i="2" s="1"/>
  <c r="D268" i="2"/>
  <c r="D270" i="2" s="1"/>
  <c r="C268" i="2"/>
  <c r="C270" i="2" s="1"/>
  <c r="B268" i="2"/>
  <c r="AJ284" i="1"/>
  <c r="AI284" i="1"/>
  <c r="AH284" i="1"/>
  <c r="AG284" i="1"/>
  <c r="AF284" i="1"/>
  <c r="AE285" i="1" s="1"/>
  <c r="AE284" i="1"/>
  <c r="AD284" i="1"/>
  <c r="AC284" i="1"/>
  <c r="AB284" i="1"/>
  <c r="AA284" i="1"/>
  <c r="Z284" i="1"/>
  <c r="U284" i="1"/>
  <c r="S284" i="1"/>
  <c r="R284" i="1"/>
  <c r="Q284" i="1"/>
  <c r="P284" i="1"/>
  <c r="P286" i="1" s="1"/>
  <c r="M284" i="1"/>
  <c r="L284" i="1"/>
  <c r="K284" i="1"/>
  <c r="I284" i="1"/>
  <c r="H284" i="1"/>
  <c r="G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C267" i="1"/>
  <c r="AD286" i="1" l="1"/>
  <c r="AG285" i="1"/>
  <c r="D284" i="1"/>
  <c r="I270" i="2"/>
  <c r="M270" i="2"/>
  <c r="K270" i="2"/>
  <c r="G270" i="2"/>
  <c r="E282" i="1"/>
  <c r="Q286" i="1"/>
  <c r="E283" i="1"/>
  <c r="T286" i="1"/>
  <c r="U286" i="1"/>
  <c r="E280" i="1"/>
  <c r="E279" i="1"/>
  <c r="AA285" i="1"/>
  <c r="E281" i="1"/>
  <c r="M286" i="1"/>
  <c r="I285" i="1"/>
  <c r="E278" i="1"/>
  <c r="E277" i="1"/>
  <c r="H286" i="1"/>
  <c r="AJ286" i="1"/>
  <c r="AB286" i="1"/>
  <c r="Y285" i="1"/>
  <c r="W285" i="1"/>
  <c r="E275" i="1"/>
  <c r="E271" i="1"/>
  <c r="S285" i="1"/>
  <c r="E273" i="1"/>
  <c r="E270" i="1"/>
  <c r="F282" i="1"/>
  <c r="E268" i="1"/>
  <c r="F283" i="1"/>
  <c r="F280" i="1"/>
  <c r="F279" i="1"/>
  <c r="F278" i="1"/>
  <c r="F276" i="1"/>
  <c r="N286" i="1"/>
  <c r="F277" i="1"/>
  <c r="F281" i="1"/>
  <c r="E272" i="1"/>
  <c r="E269" i="1"/>
  <c r="G285" i="1"/>
  <c r="C284" i="1"/>
  <c r="E274" i="1"/>
  <c r="L286" i="1"/>
  <c r="C269" i="2"/>
  <c r="G269" i="2"/>
  <c r="K269" i="2"/>
  <c r="E269" i="2"/>
  <c r="I269" i="2"/>
  <c r="M269" i="2"/>
  <c r="F267" i="1"/>
  <c r="F268" i="1"/>
  <c r="F269" i="1"/>
  <c r="F270" i="1"/>
  <c r="F271" i="1"/>
  <c r="F272" i="1"/>
  <c r="F273" i="1"/>
  <c r="F274" i="1"/>
  <c r="E276" i="1"/>
  <c r="M285" i="1"/>
  <c r="Q285" i="1"/>
  <c r="U285" i="1"/>
  <c r="V286" i="1"/>
  <c r="E267" i="1"/>
  <c r="K285" i="1"/>
  <c r="D390" i="3"/>
  <c r="C390" i="3"/>
  <c r="I239" i="2"/>
  <c r="H239" i="2"/>
  <c r="W250" i="1"/>
  <c r="X250" i="1"/>
  <c r="Y250" i="1"/>
  <c r="Z250" i="1"/>
  <c r="F250" i="1"/>
  <c r="AA179" i="4"/>
  <c r="Z179" i="4"/>
  <c r="Y179" i="4"/>
  <c r="X179" i="4"/>
  <c r="W179" i="4"/>
  <c r="V179" i="4"/>
  <c r="U179" i="4"/>
  <c r="S179" i="4"/>
  <c r="R179" i="4"/>
  <c r="Q179" i="4"/>
  <c r="P179" i="4"/>
  <c r="O179" i="4"/>
  <c r="M179" i="4"/>
  <c r="K179" i="4"/>
  <c r="J179" i="4"/>
  <c r="I179" i="4"/>
  <c r="H179" i="4"/>
  <c r="F179" i="4"/>
  <c r="E179" i="4"/>
  <c r="D179" i="4"/>
  <c r="AA178" i="4"/>
  <c r="Y178" i="4"/>
  <c r="W178" i="4"/>
  <c r="U178" i="4"/>
  <c r="S178" i="4"/>
  <c r="Q178" i="4"/>
  <c r="M178" i="4"/>
  <c r="I178" i="4"/>
  <c r="B178" i="4"/>
  <c r="B241" i="2"/>
  <c r="B240" i="2"/>
  <c r="M239" i="2"/>
  <c r="L239" i="2"/>
  <c r="K239" i="2"/>
  <c r="K241" i="2" s="1"/>
  <c r="J239" i="2"/>
  <c r="G239" i="2"/>
  <c r="F239" i="2"/>
  <c r="E239" i="2"/>
  <c r="E241" i="2" s="1"/>
  <c r="D239" i="2"/>
  <c r="D241" i="2" s="1"/>
  <c r="C239" i="2"/>
  <c r="C241" i="2" s="1"/>
  <c r="B239" i="2"/>
  <c r="X251" i="1"/>
  <c r="AJ250" i="1"/>
  <c r="AJ252" i="1" s="1"/>
  <c r="AH250" i="1"/>
  <c r="AG250" i="1"/>
  <c r="AF250" i="1"/>
  <c r="AE250" i="1"/>
  <c r="AD250" i="1"/>
  <c r="AC250" i="1"/>
  <c r="AB250" i="1"/>
  <c r="AA250" i="1"/>
  <c r="Y251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I251" i="1" s="1"/>
  <c r="H250" i="1"/>
  <c r="G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E284" i="1" l="1"/>
  <c r="D286" i="1"/>
  <c r="C285" i="1"/>
  <c r="F284" i="1"/>
  <c r="F248" i="1"/>
  <c r="AE251" i="1"/>
  <c r="AC251" i="1"/>
  <c r="AG251" i="1"/>
  <c r="M241" i="2"/>
  <c r="I241" i="2"/>
  <c r="G241" i="2"/>
  <c r="W251" i="1"/>
  <c r="F249" i="1"/>
  <c r="AD252" i="1"/>
  <c r="D250" i="1"/>
  <c r="T252" i="1"/>
  <c r="U252" i="1"/>
  <c r="P252" i="1"/>
  <c r="Q252" i="1"/>
  <c r="M252" i="1"/>
  <c r="H252" i="1"/>
  <c r="E243" i="1"/>
  <c r="E244" i="1"/>
  <c r="E245" i="1"/>
  <c r="E246" i="1"/>
  <c r="E248" i="1"/>
  <c r="E249" i="1"/>
  <c r="AI251" i="1"/>
  <c r="E247" i="1"/>
  <c r="AA251" i="1"/>
  <c r="AB252" i="1"/>
  <c r="S251" i="1"/>
  <c r="L252" i="1"/>
  <c r="G251" i="1"/>
  <c r="O251" i="1"/>
  <c r="E234" i="1"/>
  <c r="E235" i="1"/>
  <c r="E236" i="1"/>
  <c r="E237" i="1"/>
  <c r="E238" i="1"/>
  <c r="E239" i="1"/>
  <c r="E240" i="1"/>
  <c r="E241" i="1"/>
  <c r="F242" i="1"/>
  <c r="F243" i="1"/>
  <c r="F244" i="1"/>
  <c r="F245" i="1"/>
  <c r="F246" i="1"/>
  <c r="N252" i="1"/>
  <c r="F247" i="1"/>
  <c r="C250" i="1"/>
  <c r="D252" i="1" s="1"/>
  <c r="C240" i="2"/>
  <c r="G240" i="2"/>
  <c r="K240" i="2"/>
  <c r="E240" i="2"/>
  <c r="I240" i="2"/>
  <c r="M240" i="2"/>
  <c r="F233" i="1"/>
  <c r="F234" i="1"/>
  <c r="F235" i="1"/>
  <c r="F236" i="1"/>
  <c r="F237" i="1"/>
  <c r="F238" i="1"/>
  <c r="F239" i="1"/>
  <c r="F240" i="1"/>
  <c r="E242" i="1"/>
  <c r="M251" i="1"/>
  <c r="Q251" i="1"/>
  <c r="U251" i="1"/>
  <c r="V252" i="1"/>
  <c r="E233" i="1"/>
  <c r="K251" i="1"/>
  <c r="K208" i="2"/>
  <c r="E208" i="2"/>
  <c r="B208" i="2"/>
  <c r="I208" i="2"/>
  <c r="F208" i="2"/>
  <c r="D343" i="3"/>
  <c r="C251" i="1" l="1"/>
  <c r="E250" i="1"/>
  <c r="V223" i="1"/>
  <c r="P223" i="1"/>
  <c r="C343" i="3" l="1"/>
  <c r="B209" i="2"/>
  <c r="B210" i="2" s="1"/>
  <c r="M208" i="2"/>
  <c r="L208" i="2"/>
  <c r="J208" i="2"/>
  <c r="H208" i="2"/>
  <c r="G208" i="2"/>
  <c r="G210" i="2" s="1"/>
  <c r="D208" i="2"/>
  <c r="D210" i="2" s="1"/>
  <c r="C208" i="2"/>
  <c r="C210" i="2" s="1"/>
  <c r="D151" i="4"/>
  <c r="AA151" i="4"/>
  <c r="Z151" i="4"/>
  <c r="Y151" i="4"/>
  <c r="X151" i="4"/>
  <c r="W151" i="4"/>
  <c r="V151" i="4"/>
  <c r="U151" i="4"/>
  <c r="S151" i="4"/>
  <c r="R151" i="4"/>
  <c r="Q151" i="4"/>
  <c r="P151" i="4"/>
  <c r="O151" i="4"/>
  <c r="M151" i="4"/>
  <c r="K151" i="4"/>
  <c r="J151" i="4"/>
  <c r="I151" i="4"/>
  <c r="H151" i="4"/>
  <c r="F151" i="4"/>
  <c r="E151" i="4"/>
  <c r="AA150" i="4"/>
  <c r="Y150" i="4"/>
  <c r="W150" i="4"/>
  <c r="U150" i="4"/>
  <c r="S150" i="4"/>
  <c r="Q150" i="4"/>
  <c r="O150" i="4"/>
  <c r="M150" i="4"/>
  <c r="I150" i="4"/>
  <c r="G150" i="4"/>
  <c r="E150" i="4"/>
  <c r="C150" i="4"/>
  <c r="B150" i="4"/>
  <c r="X224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U223" i="1"/>
  <c r="T223" i="1"/>
  <c r="S223" i="1"/>
  <c r="R223" i="1"/>
  <c r="Q223" i="1"/>
  <c r="O223" i="1"/>
  <c r="N223" i="1"/>
  <c r="M223" i="1"/>
  <c r="K223" i="1"/>
  <c r="J223" i="1"/>
  <c r="I223" i="1"/>
  <c r="H223" i="1"/>
  <c r="G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E210" i="2" l="1"/>
  <c r="M210" i="2"/>
  <c r="K210" i="2"/>
  <c r="I210" i="2"/>
  <c r="AE224" i="1"/>
  <c r="AC224" i="1"/>
  <c r="D223" i="1"/>
  <c r="E221" i="1"/>
  <c r="AI224" i="1"/>
  <c r="AD225" i="1"/>
  <c r="AA224" i="1"/>
  <c r="E218" i="1"/>
  <c r="T225" i="1"/>
  <c r="U225" i="1"/>
  <c r="P225" i="1"/>
  <c r="Q225" i="1"/>
  <c r="E216" i="1"/>
  <c r="H225" i="1"/>
  <c r="E222" i="1"/>
  <c r="E219" i="1"/>
  <c r="E220" i="1"/>
  <c r="I224" i="1"/>
  <c r="E217" i="1"/>
  <c r="M225" i="1"/>
  <c r="AB225" i="1"/>
  <c r="E210" i="1"/>
  <c r="E209" i="1"/>
  <c r="E208" i="1"/>
  <c r="E212" i="1"/>
  <c r="AJ225" i="1"/>
  <c r="AG224" i="1"/>
  <c r="Y224" i="1"/>
  <c r="W224" i="1"/>
  <c r="E214" i="1"/>
  <c r="S224" i="1"/>
  <c r="F215" i="1"/>
  <c r="E213" i="1"/>
  <c r="F217" i="1"/>
  <c r="F218" i="1"/>
  <c r="F220" i="1"/>
  <c r="O224" i="1"/>
  <c r="F222" i="1"/>
  <c r="F221" i="1"/>
  <c r="F219" i="1"/>
  <c r="N225" i="1"/>
  <c r="E207" i="1"/>
  <c r="L225" i="1"/>
  <c r="F216" i="1"/>
  <c r="E211" i="1"/>
  <c r="G224" i="1"/>
  <c r="C223" i="1"/>
  <c r="D225" i="1" s="1"/>
  <c r="C209" i="2"/>
  <c r="G209" i="2"/>
  <c r="K209" i="2"/>
  <c r="E209" i="2"/>
  <c r="I209" i="2"/>
  <c r="M209" i="2"/>
  <c r="F206" i="1"/>
  <c r="F207" i="1"/>
  <c r="F208" i="1"/>
  <c r="F209" i="1"/>
  <c r="F210" i="1"/>
  <c r="F211" i="1"/>
  <c r="F212" i="1"/>
  <c r="F213" i="1"/>
  <c r="E215" i="1"/>
  <c r="M224" i="1"/>
  <c r="Q224" i="1"/>
  <c r="U224" i="1"/>
  <c r="V225" i="1"/>
  <c r="E206" i="1"/>
  <c r="K224" i="1"/>
  <c r="C224" i="1" l="1"/>
  <c r="F223" i="1"/>
  <c r="E223" i="1"/>
  <c r="E297" i="3" l="1"/>
  <c r="D297" i="3"/>
  <c r="C297" i="3"/>
  <c r="AA126" i="4"/>
  <c r="Z126" i="4"/>
  <c r="Y126" i="4"/>
  <c r="X126" i="4"/>
  <c r="W126" i="4"/>
  <c r="V126" i="4"/>
  <c r="U126" i="4"/>
  <c r="S126" i="4"/>
  <c r="R126" i="4"/>
  <c r="Q126" i="4"/>
  <c r="P126" i="4"/>
  <c r="O126" i="4"/>
  <c r="M126" i="4"/>
  <c r="K126" i="4"/>
  <c r="J126" i="4"/>
  <c r="I126" i="4"/>
  <c r="H126" i="4"/>
  <c r="F126" i="4"/>
  <c r="E126" i="4"/>
  <c r="D126" i="4"/>
  <c r="AA125" i="4"/>
  <c r="Y125" i="4"/>
  <c r="W125" i="4"/>
  <c r="U125" i="4"/>
  <c r="S125" i="4"/>
  <c r="Q125" i="4"/>
  <c r="M125" i="4"/>
  <c r="I125" i="4"/>
  <c r="B125" i="4"/>
  <c r="F171" i="2"/>
  <c r="G171" i="2"/>
  <c r="H171" i="2"/>
  <c r="I171" i="2"/>
  <c r="J171" i="2"/>
  <c r="K171" i="2"/>
  <c r="L171" i="2"/>
  <c r="M171" i="2"/>
  <c r="C171" i="2"/>
  <c r="D171" i="2"/>
  <c r="E171" i="2"/>
  <c r="B172" i="2" l="1"/>
  <c r="E173" i="2"/>
  <c r="D173" i="2"/>
  <c r="B171" i="2"/>
  <c r="B173" i="2" l="1"/>
  <c r="C173" i="2"/>
  <c r="G173" i="2"/>
  <c r="I173" i="2"/>
  <c r="K173" i="2"/>
  <c r="M173" i="2"/>
  <c r="C172" i="2"/>
  <c r="G172" i="2"/>
  <c r="K172" i="2"/>
  <c r="E172" i="2"/>
  <c r="I172" i="2"/>
  <c r="M172" i="2"/>
  <c r="Z194" i="1" l="1"/>
  <c r="U194" i="1"/>
  <c r="E177" i="1"/>
  <c r="X195" i="1"/>
  <c r="AJ194" i="1"/>
  <c r="AI194" i="1"/>
  <c r="AH194" i="1"/>
  <c r="AG194" i="1"/>
  <c r="AF194" i="1"/>
  <c r="AE194" i="1"/>
  <c r="AD194" i="1"/>
  <c r="AC194" i="1"/>
  <c r="AB194" i="1"/>
  <c r="AA194" i="1"/>
  <c r="Y194" i="1"/>
  <c r="X194" i="1"/>
  <c r="W194" i="1"/>
  <c r="V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G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94" i="1"/>
  <c r="C177" i="1"/>
  <c r="F177" i="1" s="1"/>
  <c r="AE195" i="1" l="1"/>
  <c r="U196" i="1"/>
  <c r="AB196" i="1"/>
  <c r="AG195" i="1"/>
  <c r="AI195" i="1"/>
  <c r="AD196" i="1"/>
  <c r="AA195" i="1"/>
  <c r="E193" i="1"/>
  <c r="T196" i="1"/>
  <c r="E192" i="1"/>
  <c r="P196" i="1"/>
  <c r="Q196" i="1"/>
  <c r="H196" i="1"/>
  <c r="I195" i="1"/>
  <c r="E187" i="1"/>
  <c r="E188" i="1"/>
  <c r="E189" i="1"/>
  <c r="E190" i="1"/>
  <c r="E191" i="1"/>
  <c r="M196" i="1"/>
  <c r="AJ196" i="1"/>
  <c r="N196" i="1"/>
  <c r="AC195" i="1"/>
  <c r="Y195" i="1"/>
  <c r="W195" i="1"/>
  <c r="E181" i="1"/>
  <c r="S195" i="1"/>
  <c r="F188" i="1"/>
  <c r="F192" i="1"/>
  <c r="F190" i="1"/>
  <c r="F189" i="1"/>
  <c r="F186" i="1"/>
  <c r="E185" i="1"/>
  <c r="E184" i="1"/>
  <c r="E183" i="1"/>
  <c r="E182" i="1"/>
  <c r="E180" i="1"/>
  <c r="E178" i="1"/>
  <c r="O195" i="1"/>
  <c r="F193" i="1"/>
  <c r="F191" i="1"/>
  <c r="L196" i="1"/>
  <c r="F187" i="1"/>
  <c r="C194" i="1"/>
  <c r="D196" i="1" s="1"/>
  <c r="E179" i="1"/>
  <c r="G195" i="1"/>
  <c r="F178" i="1"/>
  <c r="F179" i="1"/>
  <c r="F180" i="1"/>
  <c r="F181" i="1"/>
  <c r="F182" i="1"/>
  <c r="F183" i="1"/>
  <c r="F184" i="1"/>
  <c r="E186" i="1"/>
  <c r="M195" i="1"/>
  <c r="Q195" i="1"/>
  <c r="U195" i="1"/>
  <c r="V196" i="1"/>
  <c r="K195" i="1"/>
  <c r="C195" i="1" l="1"/>
  <c r="E194" i="1"/>
  <c r="F194" i="1"/>
  <c r="I167" i="1" l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E251" i="3" l="1"/>
  <c r="D251" i="3"/>
  <c r="C251" i="3"/>
  <c r="X168" i="1"/>
  <c r="AG168" i="1"/>
  <c r="AB169" i="1"/>
  <c r="H167" i="1"/>
  <c r="G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G168" i="1" l="1"/>
  <c r="AA168" i="1"/>
  <c r="AD169" i="1"/>
  <c r="AE168" i="1"/>
  <c r="U169" i="1"/>
  <c r="AI168" i="1"/>
  <c r="E152" i="1"/>
  <c r="E153" i="1"/>
  <c r="E154" i="1"/>
  <c r="E155" i="1"/>
  <c r="E156" i="1"/>
  <c r="E157" i="1"/>
  <c r="E158" i="1"/>
  <c r="Q169" i="1"/>
  <c r="E151" i="1"/>
  <c r="W168" i="1"/>
  <c r="Q168" i="1"/>
  <c r="O168" i="1"/>
  <c r="C167" i="1"/>
  <c r="I168" i="1"/>
  <c r="AJ169" i="1"/>
  <c r="AC168" i="1"/>
  <c r="Y168" i="1"/>
  <c r="U168" i="1"/>
  <c r="V169" i="1"/>
  <c r="F150" i="1"/>
  <c r="F152" i="1"/>
  <c r="F153" i="1"/>
  <c r="F154" i="1"/>
  <c r="F155" i="1"/>
  <c r="F156" i="1"/>
  <c r="F157" i="1"/>
  <c r="E159" i="1"/>
  <c r="E161" i="1"/>
  <c r="E162" i="1"/>
  <c r="E165" i="1"/>
  <c r="S168" i="1"/>
  <c r="E166" i="1"/>
  <c r="E164" i="1"/>
  <c r="E163" i="1"/>
  <c r="E160" i="1"/>
  <c r="N169" i="1"/>
  <c r="F151" i="1"/>
  <c r="L169" i="1"/>
  <c r="E150" i="1"/>
  <c r="F159" i="1"/>
  <c r="F160" i="1"/>
  <c r="F161" i="1"/>
  <c r="F162" i="1"/>
  <c r="F163" i="1"/>
  <c r="F164" i="1"/>
  <c r="F165" i="1"/>
  <c r="F166" i="1"/>
  <c r="D167" i="1"/>
  <c r="M168" i="1"/>
  <c r="H169" i="1"/>
  <c r="M169" i="1"/>
  <c r="P169" i="1"/>
  <c r="T169" i="1"/>
  <c r="K168" i="1"/>
  <c r="A3" i="7"/>
  <c r="B3" i="7"/>
  <c r="C3" i="7"/>
  <c r="C4" i="7"/>
  <c r="D4" i="7"/>
  <c r="A5" i="7"/>
  <c r="B5" i="7"/>
  <c r="C5" i="7"/>
  <c r="D5" i="7"/>
  <c r="A6" i="7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G24" i="6"/>
  <c r="H24" i="6"/>
  <c r="G25" i="6" s="1"/>
  <c r="I24" i="6"/>
  <c r="J24" i="6"/>
  <c r="K24" i="6"/>
  <c r="L24" i="6"/>
  <c r="L26" i="6" s="1"/>
  <c r="M24" i="6"/>
  <c r="N24" i="6"/>
  <c r="M25" i="6" s="1"/>
  <c r="O24" i="6"/>
  <c r="P24" i="6"/>
  <c r="Q24" i="6"/>
  <c r="R24" i="6"/>
  <c r="S24" i="6"/>
  <c r="T24" i="6"/>
  <c r="T26" i="6" s="1"/>
  <c r="U24" i="6"/>
  <c r="V24" i="6"/>
  <c r="V26" i="6" s="1"/>
  <c r="W24" i="6"/>
  <c r="X24" i="6"/>
  <c r="Y24" i="6"/>
  <c r="Z24" i="6"/>
  <c r="AA24" i="6"/>
  <c r="AB24" i="6"/>
  <c r="AC24" i="6"/>
  <c r="AD24" i="6"/>
  <c r="AD26" i="6" s="1"/>
  <c r="AE24" i="6"/>
  <c r="AF24" i="6"/>
  <c r="AG24" i="6"/>
  <c r="AH24" i="6"/>
  <c r="AH26" i="6" s="1"/>
  <c r="AI24" i="6"/>
  <c r="AJ24" i="6"/>
  <c r="K25" i="6"/>
  <c r="H26" i="6"/>
  <c r="M26" i="6"/>
  <c r="P26" i="6"/>
  <c r="U26" i="6"/>
  <c r="AB26" i="6"/>
  <c r="AF26" i="6"/>
  <c r="AJ26" i="6"/>
  <c r="D23" i="6"/>
  <c r="C23" i="6"/>
  <c r="F23" i="6" s="1"/>
  <c r="D22" i="6"/>
  <c r="C22" i="6"/>
  <c r="D21" i="6"/>
  <c r="C21" i="6"/>
  <c r="F21" i="6" s="1"/>
  <c r="D20" i="6"/>
  <c r="C20" i="6"/>
  <c r="D19" i="6"/>
  <c r="C19" i="6"/>
  <c r="F19" i="6" s="1"/>
  <c r="D18" i="6"/>
  <c r="C18" i="6"/>
  <c r="D17" i="6"/>
  <c r="C17" i="6"/>
  <c r="F17" i="6" s="1"/>
  <c r="D16" i="6"/>
  <c r="C16" i="6"/>
  <c r="D15" i="6"/>
  <c r="C15" i="6"/>
  <c r="F15" i="6" s="1"/>
  <c r="D14" i="6"/>
  <c r="C14" i="6"/>
  <c r="D13" i="6"/>
  <c r="C13" i="6"/>
  <c r="F13" i="6" s="1"/>
  <c r="D12" i="6"/>
  <c r="C12" i="6"/>
  <c r="D11" i="6"/>
  <c r="C11" i="6"/>
  <c r="F11" i="6" s="1"/>
  <c r="D10" i="6"/>
  <c r="C10" i="6"/>
  <c r="D9" i="6"/>
  <c r="C9" i="6"/>
  <c r="F9" i="6" s="1"/>
  <c r="D8" i="6"/>
  <c r="C8" i="6"/>
  <c r="D7" i="6"/>
  <c r="D25" i="6" s="1"/>
  <c r="C7" i="6"/>
  <c r="C24" i="6" s="1"/>
  <c r="E167" i="1" l="1"/>
  <c r="F167" i="1"/>
  <c r="D169" i="1"/>
  <c r="C168" i="1"/>
  <c r="N26" i="6"/>
  <c r="F8" i="6"/>
  <c r="F10" i="6"/>
  <c r="F12" i="6"/>
  <c r="F14" i="6"/>
  <c r="F16" i="6"/>
  <c r="F18" i="6"/>
  <c r="F20" i="6"/>
  <c r="F22" i="6"/>
  <c r="F7" i="6"/>
  <c r="D24" i="6"/>
  <c r="F24" i="6" l="1"/>
  <c r="D26" i="6"/>
  <c r="C25" i="6"/>
  <c r="F25" i="6" s="1"/>
  <c r="I141" i="2" l="1"/>
  <c r="B142" i="2"/>
  <c r="M141" i="2"/>
  <c r="M143" i="2" s="1"/>
  <c r="L141" i="2"/>
  <c r="K141" i="2"/>
  <c r="K143" i="2" s="1"/>
  <c r="J141" i="2"/>
  <c r="H141" i="2"/>
  <c r="G141" i="2"/>
  <c r="F141" i="2"/>
  <c r="E141" i="2"/>
  <c r="D141" i="2"/>
  <c r="D143" i="2" s="1"/>
  <c r="C141" i="2"/>
  <c r="B141" i="2"/>
  <c r="B143" i="2" s="1"/>
  <c r="AA104" i="4"/>
  <c r="Z104" i="4"/>
  <c r="Y104" i="4"/>
  <c r="X104" i="4"/>
  <c r="W104" i="4"/>
  <c r="V104" i="4"/>
  <c r="U104" i="4"/>
  <c r="S104" i="4"/>
  <c r="R104" i="4"/>
  <c r="Q104" i="4"/>
  <c r="P104" i="4"/>
  <c r="O104" i="4"/>
  <c r="M104" i="4"/>
  <c r="K104" i="4"/>
  <c r="J104" i="4"/>
  <c r="I104" i="4"/>
  <c r="H104" i="4"/>
  <c r="F104" i="4"/>
  <c r="E104" i="4"/>
  <c r="D104" i="4"/>
  <c r="AA103" i="4"/>
  <c r="Y103" i="4"/>
  <c r="W103" i="4"/>
  <c r="U103" i="4"/>
  <c r="S103" i="4"/>
  <c r="Q103" i="4"/>
  <c r="O103" i="4"/>
  <c r="M103" i="4"/>
  <c r="I103" i="4"/>
  <c r="G103" i="4"/>
  <c r="E103" i="4"/>
  <c r="B103" i="4"/>
  <c r="G143" i="2" l="1"/>
  <c r="I143" i="2"/>
  <c r="E143" i="2"/>
  <c r="C143" i="2"/>
  <c r="C142" i="2"/>
  <c r="G142" i="2"/>
  <c r="K142" i="2"/>
  <c r="E142" i="2"/>
  <c r="I142" i="2"/>
  <c r="M142" i="2"/>
  <c r="D205" i="3" l="1"/>
  <c r="E205" i="3"/>
  <c r="C199" i="3"/>
  <c r="C198" i="3"/>
  <c r="C197" i="3"/>
  <c r="C194" i="3"/>
  <c r="C193" i="3"/>
  <c r="C192" i="3"/>
  <c r="C191" i="3"/>
  <c r="C205" i="3" s="1"/>
  <c r="W109" i="1"/>
  <c r="X109" i="1"/>
  <c r="Y109" i="1"/>
  <c r="Z109" i="1"/>
  <c r="V109" i="1"/>
  <c r="X110" i="1" l="1"/>
  <c r="AJ109" i="1"/>
  <c r="AI109" i="1"/>
  <c r="AH109" i="1"/>
  <c r="AG109" i="1"/>
  <c r="AF109" i="1"/>
  <c r="AE109" i="1"/>
  <c r="AD109" i="1"/>
  <c r="AC109" i="1"/>
  <c r="AB109" i="1"/>
  <c r="AA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E99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F92" i="1" l="1"/>
  <c r="F93" i="1"/>
  <c r="F94" i="1"/>
  <c r="F95" i="1"/>
  <c r="F96" i="1"/>
  <c r="F97" i="1"/>
  <c r="F98" i="1"/>
  <c r="AB111" i="1"/>
  <c r="AC110" i="1"/>
  <c r="AG110" i="1"/>
  <c r="F99" i="1"/>
  <c r="F100" i="1"/>
  <c r="F101" i="1"/>
  <c r="F102" i="1"/>
  <c r="F103" i="1"/>
  <c r="F104" i="1"/>
  <c r="F105" i="1"/>
  <c r="F106" i="1"/>
  <c r="F107" i="1"/>
  <c r="F108" i="1"/>
  <c r="I110" i="1"/>
  <c r="AA110" i="1"/>
  <c r="AE110" i="1"/>
  <c r="P111" i="1"/>
  <c r="Q111" i="1"/>
  <c r="AD111" i="1"/>
  <c r="G110" i="1"/>
  <c r="K110" i="1"/>
  <c r="M111" i="1"/>
  <c r="D110" i="1"/>
  <c r="T111" i="1"/>
  <c r="U111" i="1"/>
  <c r="D109" i="1"/>
  <c r="AI110" i="1"/>
  <c r="AJ111" i="1"/>
  <c r="W110" i="1"/>
  <c r="S110" i="1"/>
  <c r="O110" i="1"/>
  <c r="N111" i="1"/>
  <c r="Y110" i="1"/>
  <c r="C109" i="1"/>
  <c r="Q110" i="1"/>
  <c r="U110" i="1"/>
  <c r="V111" i="1"/>
  <c r="U138" i="1"/>
  <c r="Y138" i="1"/>
  <c r="W138" i="1"/>
  <c r="F109" i="1" l="1"/>
  <c r="D111" i="1"/>
  <c r="C110" i="1"/>
  <c r="C143" i="3"/>
  <c r="C144" i="3"/>
  <c r="C145" i="3"/>
  <c r="C146" i="3"/>
  <c r="C147" i="3"/>
  <c r="C148" i="3"/>
  <c r="C149" i="3"/>
  <c r="C151" i="3"/>
  <c r="C152" i="3"/>
  <c r="C153" i="3"/>
  <c r="C154" i="3"/>
  <c r="C155" i="3"/>
  <c r="C156" i="3"/>
  <c r="C157" i="3"/>
  <c r="C158" i="3"/>
  <c r="C142" i="3"/>
  <c r="E159" i="3"/>
  <c r="AA79" i="4" l="1"/>
  <c r="Z79" i="4"/>
  <c r="Y79" i="4"/>
  <c r="X79" i="4"/>
  <c r="W79" i="4"/>
  <c r="V79" i="4"/>
  <c r="U79" i="4"/>
  <c r="S79" i="4"/>
  <c r="R79" i="4"/>
  <c r="Q79" i="4"/>
  <c r="P79" i="4"/>
  <c r="O79" i="4"/>
  <c r="M79" i="4"/>
  <c r="K79" i="4"/>
  <c r="J79" i="4"/>
  <c r="I79" i="4"/>
  <c r="H79" i="4"/>
  <c r="F79" i="4"/>
  <c r="E79" i="4"/>
  <c r="D79" i="4"/>
  <c r="AA78" i="4"/>
  <c r="Y78" i="4"/>
  <c r="W78" i="4"/>
  <c r="U78" i="4"/>
  <c r="S78" i="4"/>
  <c r="Q78" i="4"/>
  <c r="M78" i="4"/>
  <c r="I78" i="4"/>
  <c r="B78" i="4"/>
  <c r="C159" i="3" l="1"/>
  <c r="D36" i="5" l="1"/>
  <c r="E36" i="5"/>
  <c r="F36" i="5"/>
  <c r="G36" i="5"/>
  <c r="C36" i="5"/>
  <c r="B113" i="2" l="1"/>
  <c r="M112" i="2"/>
  <c r="M114" i="2" s="1"/>
  <c r="L112" i="2"/>
  <c r="K112" i="2"/>
  <c r="J112" i="2"/>
  <c r="I112" i="2"/>
  <c r="I114" i="2" s="1"/>
  <c r="H112" i="2"/>
  <c r="G112" i="2"/>
  <c r="G114" i="2" s="1"/>
  <c r="F112" i="2"/>
  <c r="E112" i="2"/>
  <c r="D112" i="2"/>
  <c r="D114" i="2" s="1"/>
  <c r="C112" i="2"/>
  <c r="B112" i="2"/>
  <c r="B114" i="2" s="1"/>
  <c r="K114" i="2" l="1"/>
  <c r="E114" i="2"/>
  <c r="C114" i="2"/>
  <c r="C113" i="2"/>
  <c r="G113" i="2"/>
  <c r="K113" i="2"/>
  <c r="E113" i="2"/>
  <c r="I113" i="2"/>
  <c r="M113" i="2"/>
  <c r="E113" i="3" l="1"/>
  <c r="D113" i="3"/>
  <c r="C113" i="3"/>
  <c r="AA55" i="4"/>
  <c r="Z55" i="4"/>
  <c r="Y55" i="4"/>
  <c r="X55" i="4"/>
  <c r="V55" i="4"/>
  <c r="U55" i="4"/>
  <c r="S55" i="4"/>
  <c r="R55" i="4"/>
  <c r="Q55" i="4"/>
  <c r="P55" i="4"/>
  <c r="O55" i="4"/>
  <c r="M55" i="4"/>
  <c r="K55" i="4"/>
  <c r="J55" i="4"/>
  <c r="I55" i="4"/>
  <c r="H55" i="4"/>
  <c r="F55" i="4"/>
  <c r="E55" i="4"/>
  <c r="D55" i="4"/>
  <c r="AA54" i="4"/>
  <c r="Y54" i="4"/>
  <c r="W54" i="4"/>
  <c r="T54" i="4"/>
  <c r="S54" i="4"/>
  <c r="P54" i="4"/>
  <c r="O54" i="4"/>
  <c r="M54" i="4"/>
  <c r="I54" i="4"/>
  <c r="B54" i="4"/>
  <c r="Z80" i="1"/>
  <c r="J82" i="2" l="1"/>
  <c r="B83" i="2"/>
  <c r="M82" i="2"/>
  <c r="L82" i="2"/>
  <c r="K82" i="2"/>
  <c r="K84" i="2" s="1"/>
  <c r="I82" i="2"/>
  <c r="H82" i="2"/>
  <c r="G82" i="2"/>
  <c r="F82" i="2"/>
  <c r="E82" i="2"/>
  <c r="D82" i="2"/>
  <c r="D84" i="2" s="1"/>
  <c r="C82" i="2"/>
  <c r="B82" i="2"/>
  <c r="B84" i="2" s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X81" i="1"/>
  <c r="AJ80" i="1"/>
  <c r="AI80" i="1"/>
  <c r="AH80" i="1"/>
  <c r="AG80" i="1"/>
  <c r="AF80" i="1"/>
  <c r="AE80" i="1"/>
  <c r="AD80" i="1"/>
  <c r="AC80" i="1"/>
  <c r="AB80" i="1"/>
  <c r="AA80" i="1"/>
  <c r="Y80" i="1"/>
  <c r="X80" i="1"/>
  <c r="W80" i="1"/>
  <c r="V80" i="1"/>
  <c r="U80" i="1"/>
  <c r="T80" i="1"/>
  <c r="S80" i="1"/>
  <c r="Q80" i="1"/>
  <c r="P80" i="1"/>
  <c r="O80" i="1"/>
  <c r="N80" i="1"/>
  <c r="M80" i="1"/>
  <c r="L80" i="1"/>
  <c r="K80" i="1"/>
  <c r="J80" i="1"/>
  <c r="I80" i="1"/>
  <c r="H80" i="1"/>
  <c r="G80" i="1"/>
  <c r="E79" i="1"/>
  <c r="C79" i="1"/>
  <c r="E78" i="1"/>
  <c r="C78" i="1"/>
  <c r="E77" i="1"/>
  <c r="C77" i="1"/>
  <c r="E76" i="1"/>
  <c r="C76" i="1"/>
  <c r="F76" i="1" s="1"/>
  <c r="E75" i="1"/>
  <c r="C75" i="1"/>
  <c r="E74" i="1"/>
  <c r="C74" i="1"/>
  <c r="E73" i="1"/>
  <c r="C73" i="1"/>
  <c r="F73" i="1" s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D63" i="1"/>
  <c r="C63" i="1"/>
  <c r="C83" i="2" l="1"/>
  <c r="G84" i="2"/>
  <c r="M84" i="2"/>
  <c r="F66" i="1"/>
  <c r="AG81" i="1"/>
  <c r="G81" i="1"/>
  <c r="M82" i="1"/>
  <c r="I81" i="1"/>
  <c r="N82" i="1"/>
  <c r="AE81" i="1"/>
  <c r="I84" i="2"/>
  <c r="E83" i="2"/>
  <c r="I83" i="2"/>
  <c r="M83" i="2"/>
  <c r="C84" i="2"/>
  <c r="E84" i="2"/>
  <c r="G83" i="2"/>
  <c r="K83" i="2"/>
  <c r="Y81" i="1"/>
  <c r="Q82" i="1"/>
  <c r="AD82" i="1"/>
  <c r="W81" i="1"/>
  <c r="T82" i="1"/>
  <c r="U82" i="1"/>
  <c r="D81" i="1"/>
  <c r="F68" i="1"/>
  <c r="Q81" i="1"/>
  <c r="O81" i="1"/>
  <c r="C80" i="1"/>
  <c r="E80" i="1"/>
  <c r="AJ82" i="1"/>
  <c r="AB82" i="1"/>
  <c r="F78" i="1"/>
  <c r="S81" i="1"/>
  <c r="F79" i="1"/>
  <c r="F65" i="1"/>
  <c r="F69" i="1"/>
  <c r="F74" i="1"/>
  <c r="F77" i="1"/>
  <c r="D80" i="1"/>
  <c r="K81" i="1"/>
  <c r="AC81" i="1"/>
  <c r="P82" i="1"/>
  <c r="V82" i="1"/>
  <c r="AA81" i="1"/>
  <c r="E67" i="3"/>
  <c r="C67" i="3"/>
  <c r="H52" i="2"/>
  <c r="F80" i="1" l="1"/>
  <c r="D82" i="1"/>
  <c r="C81" i="1"/>
  <c r="B53" i="2"/>
  <c r="M52" i="2"/>
  <c r="L52" i="2"/>
  <c r="K52" i="2"/>
  <c r="J52" i="2"/>
  <c r="I52" i="2"/>
  <c r="I54" i="2" s="1"/>
  <c r="G52" i="2"/>
  <c r="F52" i="2"/>
  <c r="E52" i="2"/>
  <c r="D52" i="2"/>
  <c r="D54" i="2" s="1"/>
  <c r="C52" i="2"/>
  <c r="B52" i="2"/>
  <c r="B54" i="2" l="1"/>
  <c r="K54" i="2"/>
  <c r="M53" i="2"/>
  <c r="I53" i="2"/>
  <c r="M54" i="2"/>
  <c r="K53" i="2"/>
  <c r="G53" i="2"/>
  <c r="C53" i="2"/>
  <c r="E53" i="2"/>
  <c r="C54" i="2"/>
  <c r="E54" i="2"/>
  <c r="AA32" i="4"/>
  <c r="Z32" i="4"/>
  <c r="Y32" i="4"/>
  <c r="X32" i="4"/>
  <c r="V32" i="4"/>
  <c r="U32" i="4"/>
  <c r="S32" i="4"/>
  <c r="R32" i="4"/>
  <c r="Q32" i="4"/>
  <c r="P32" i="4"/>
  <c r="O32" i="4"/>
  <c r="M32" i="4"/>
  <c r="K32" i="4"/>
  <c r="J32" i="4"/>
  <c r="I32" i="4"/>
  <c r="H32" i="4"/>
  <c r="F32" i="4"/>
  <c r="E32" i="4"/>
  <c r="D32" i="4"/>
  <c r="AA31" i="4"/>
  <c r="Y31" i="4"/>
  <c r="W31" i="4"/>
  <c r="T31" i="4"/>
  <c r="S31" i="4"/>
  <c r="P31" i="4"/>
  <c r="O31" i="4"/>
  <c r="M31" i="4"/>
  <c r="I31" i="4"/>
  <c r="B31" i="4"/>
  <c r="V51" i="1"/>
  <c r="J51" i="1"/>
  <c r="K51" i="1"/>
  <c r="L51" i="1"/>
  <c r="M51" i="1"/>
  <c r="N51" i="1"/>
  <c r="O51" i="1"/>
  <c r="P51" i="1"/>
  <c r="Q51" i="1"/>
  <c r="R51" i="1"/>
  <c r="S51" i="1"/>
  <c r="T51" i="1"/>
  <c r="U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X52" i="1"/>
  <c r="I51" i="1"/>
  <c r="H51" i="1"/>
  <c r="G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AG52" i="1" l="1"/>
  <c r="AE52" i="1"/>
  <c r="AD53" i="1"/>
  <c r="AA52" i="1"/>
  <c r="K52" i="1"/>
  <c r="E35" i="1"/>
  <c r="F36" i="1"/>
  <c r="E37" i="1"/>
  <c r="F38" i="1"/>
  <c r="E39" i="1"/>
  <c r="F41" i="1"/>
  <c r="F43" i="1"/>
  <c r="F45" i="1"/>
  <c r="F47" i="1"/>
  <c r="E49" i="1"/>
  <c r="I52" i="1"/>
  <c r="F37" i="1"/>
  <c r="E38" i="1"/>
  <c r="F39" i="1"/>
  <c r="E40" i="1"/>
  <c r="F42" i="1"/>
  <c r="F44" i="1"/>
  <c r="F46" i="1"/>
  <c r="F48" i="1"/>
  <c r="E50" i="1"/>
  <c r="E47" i="1"/>
  <c r="E45" i="1"/>
  <c r="E43" i="1"/>
  <c r="E41" i="1"/>
  <c r="E36" i="1"/>
  <c r="G52" i="1"/>
  <c r="E48" i="1"/>
  <c r="E46" i="1"/>
  <c r="E44" i="1"/>
  <c r="E42" i="1"/>
  <c r="Q52" i="1"/>
  <c r="N53" i="1"/>
  <c r="AI52" i="1"/>
  <c r="Y52" i="1"/>
  <c r="W52" i="1"/>
  <c r="F50" i="1"/>
  <c r="V53" i="1"/>
  <c r="T53" i="1"/>
  <c r="C51" i="1"/>
  <c r="F35" i="1"/>
  <c r="P53" i="1"/>
  <c r="D51" i="1"/>
  <c r="M53" i="1"/>
  <c r="D52" i="1"/>
  <c r="O52" i="1"/>
  <c r="S52" i="1"/>
  <c r="AC52" i="1"/>
  <c r="AB53" i="1"/>
  <c r="AJ53" i="1"/>
  <c r="U52" i="1"/>
  <c r="I8" i="4"/>
  <c r="J8" i="4"/>
  <c r="K8" i="4"/>
  <c r="P7" i="4"/>
  <c r="T7" i="4"/>
  <c r="AA8" i="4"/>
  <c r="Z8" i="4"/>
  <c r="Y8" i="4"/>
  <c r="X8" i="4"/>
  <c r="V8" i="4"/>
  <c r="U8" i="4"/>
  <c r="S8" i="4"/>
  <c r="R8" i="4"/>
  <c r="Q8" i="4"/>
  <c r="P8" i="4"/>
  <c r="O8" i="4"/>
  <c r="M8" i="4"/>
  <c r="H8" i="4"/>
  <c r="F8" i="4"/>
  <c r="E8" i="4"/>
  <c r="D8" i="4"/>
  <c r="AA7" i="4"/>
  <c r="Y7" i="4"/>
  <c r="W7" i="4"/>
  <c r="S7" i="4"/>
  <c r="O7" i="4"/>
  <c r="M7" i="4"/>
  <c r="I7" i="4"/>
  <c r="B7" i="4"/>
  <c r="L22" i="2"/>
  <c r="E21" i="3"/>
  <c r="C21" i="3"/>
  <c r="B23" i="2"/>
  <c r="M22" i="2"/>
  <c r="M24" i="2" s="1"/>
  <c r="K22" i="2"/>
  <c r="J22" i="2"/>
  <c r="I22" i="2"/>
  <c r="H22" i="2"/>
  <c r="G22" i="2"/>
  <c r="F22" i="2"/>
  <c r="E22" i="2"/>
  <c r="D22" i="2"/>
  <c r="D24" i="2" s="1"/>
  <c r="C22" i="2"/>
  <c r="B22" i="2"/>
  <c r="B24" i="2" s="1"/>
  <c r="C52" i="1" l="1"/>
  <c r="D53" i="1"/>
  <c r="F51" i="1"/>
  <c r="K24" i="2"/>
  <c r="K23" i="2"/>
  <c r="I23" i="2"/>
  <c r="M23" i="2"/>
  <c r="I24" i="2"/>
  <c r="G23" i="2"/>
  <c r="C23" i="2"/>
  <c r="E23" i="2"/>
  <c r="C24" i="2"/>
  <c r="E24" i="2"/>
  <c r="X25" i="1" l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G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E15" i="1"/>
  <c r="D15" i="1"/>
  <c r="C15" i="1"/>
  <c r="D14" i="1"/>
  <c r="E13" i="1"/>
  <c r="D13" i="1"/>
  <c r="C13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C7" i="1"/>
  <c r="F23" i="1" l="1"/>
  <c r="G25" i="1"/>
  <c r="N26" i="1"/>
  <c r="AA25" i="1"/>
  <c r="AD26" i="1"/>
  <c r="AE25" i="1"/>
  <c r="F17" i="1"/>
  <c r="F20" i="1"/>
  <c r="F8" i="1"/>
  <c r="F10" i="1"/>
  <c r="F13" i="1"/>
  <c r="F15" i="1"/>
  <c r="F7" i="1"/>
  <c r="F9" i="1"/>
  <c r="F12" i="1"/>
  <c r="F16" i="1"/>
  <c r="F21" i="1"/>
  <c r="M26" i="1"/>
  <c r="AB26" i="1"/>
  <c r="AC25" i="1"/>
  <c r="AG25" i="1"/>
  <c r="D25" i="1"/>
  <c r="AI25" i="1"/>
  <c r="V26" i="1"/>
  <c r="I25" i="1"/>
  <c r="T26" i="1"/>
  <c r="W25" i="1"/>
  <c r="AJ26" i="1"/>
  <c r="Y25" i="1"/>
  <c r="K25" i="1"/>
  <c r="Q25" i="1"/>
  <c r="U25" i="1"/>
  <c r="D24" i="1"/>
  <c r="S25" i="1"/>
  <c r="O24" i="1" l="1"/>
  <c r="O25" i="1" s="1"/>
  <c r="C14" i="1"/>
  <c r="C24" i="1" l="1"/>
  <c r="F24" i="1" s="1"/>
  <c r="F14" i="1"/>
  <c r="P26" i="1"/>
  <c r="D26" i="1" l="1"/>
  <c r="C25" i="1"/>
</calcChain>
</file>

<file path=xl/sharedStrings.xml><?xml version="1.0" encoding="utf-8"?>
<sst xmlns="http://schemas.openxmlformats.org/spreadsheetml/2006/main" count="1598" uniqueCount="292">
  <si>
    <t>á¿ðòãýãäñýí ãýìò õýðãèéí ìýäýý / ºññºí ä¿íãýýð /</t>
  </si>
  <si>
    <t>№</t>
  </si>
  <si>
    <t>сумдын нэрс</t>
  </si>
  <si>
    <t>Á¯ÃÄ</t>
  </si>
  <si>
    <t>ªÑ.ÁÓÓ</t>
  </si>
  <si>
    <t>Áóñäûí ñàíààòàéãààð àëñàí</t>
  </si>
  <si>
    <t>Ñàíàìñàðã¿é àëñàí</t>
  </si>
  <si>
    <t>Õ¿÷èí</t>
  </si>
  <si>
    <t xml:space="preserve">Òàíõàé </t>
  </si>
  <si>
    <t>ÈÝ×ÝÌÝ</t>
  </si>
  <si>
    <t>БХЖЭГХ</t>
  </si>
  <si>
    <t>ÕÀÁÝÕ</t>
  </si>
  <si>
    <t>Õóëãàé</t>
  </si>
  <si>
    <t xml:space="preserve">¯¿íýýñ </t>
  </si>
  <si>
    <t>Áóëààõ</t>
  </si>
  <si>
    <t>Äýýðýìäýõ</t>
  </si>
  <si>
    <t>Àøèãëàëò</t>
  </si>
  <si>
    <t>Àëáàí òóøààë</t>
  </si>
  <si>
    <t>Áóñàä</t>
  </si>
  <si>
    <t>Èðãýä</t>
  </si>
  <si>
    <t>Ìàë</t>
  </si>
  <si>
    <t>Áàÿí-àãò</t>
  </si>
  <si>
    <t>Õóòàã-ªíäºð</t>
  </si>
  <si>
    <t xml:space="preserve">Ãóðâàíáóëàã </t>
  </si>
  <si>
    <t>Ñàéõàí</t>
  </si>
  <si>
    <t>Òýøèã</t>
  </si>
  <si>
    <t>Ñýëýíãý</t>
  </si>
  <si>
    <t>Õÿëãàíàò</t>
  </si>
  <si>
    <t xml:space="preserve">Á¿ðýãõàíãàé </t>
  </si>
  <si>
    <t>Áàÿííóóð</t>
  </si>
  <si>
    <t>Õàíãàë</t>
  </si>
  <si>
    <t>Áóãàò</t>
  </si>
  <si>
    <t>Îðõîí</t>
  </si>
  <si>
    <t>Äàøèí÷èëýí</t>
  </si>
  <si>
    <t>Õèøèã-ªíäºð</t>
  </si>
  <si>
    <t>Áóëãàí</t>
  </si>
  <si>
    <t>Ìîãîä</t>
  </si>
  <si>
    <t>Ðàøààíò</t>
  </si>
  <si>
    <t>Ä¿í</t>
  </si>
  <si>
    <t>ªñ, Áóóð òîî</t>
  </si>
  <si>
    <t>Õóâèàð</t>
  </si>
  <si>
    <t xml:space="preserve">Áóëãàí àéìãèéí õýìæýýíä 2015 оны эхний 1 сард </t>
  </si>
  <si>
    <t>ÕÎÕÈÐÎË /мянган. òºã/</t>
  </si>
  <si>
    <t xml:space="preserve">Íàñ áàðñàí </t>
  </si>
  <si>
    <t>Ãýìòñýí</t>
  </si>
  <si>
    <t>Ñîãòóó</t>
  </si>
  <si>
    <t>Á¿ëýã</t>
  </si>
  <si>
    <t xml:space="preserve">Ó÷èðñàí </t>
  </si>
  <si>
    <t>Òºëºãäñºí</t>
  </si>
  <si>
    <t>Рашаант</t>
  </si>
  <si>
    <t>2015 оны эхний 1 сард  бүртгэгдсэн хохиролын мэдээ</t>
  </si>
  <si>
    <t xml:space="preserve">Сумдын нэр  </t>
  </si>
  <si>
    <t xml:space="preserve">Бүртгэгдэх үедээ сэжигтэн этгээд нь тогтоогдоогүй хэрэг  </t>
  </si>
  <si>
    <t xml:space="preserve">Яллагдагчаар татаж  ял сонсгосон хэрэг </t>
  </si>
  <si>
    <t xml:space="preserve">Хэргийн илрүүлэлтийн хувь </t>
  </si>
  <si>
    <t xml:space="preserve"> мэдээ гàðãàñàí;  ÌÑ-íû мэргэжилтэн,</t>
  </si>
  <si>
    <t>öàãäààãèéí хошууч   .............................../ Т.Туяа /</t>
  </si>
  <si>
    <t xml:space="preserve">                                 Сумдын хэргийн илрүүлэлт 2015 оны эхний 1 сарын байдлаар </t>
  </si>
  <si>
    <t>nn</t>
  </si>
  <si>
    <t>Á¿õ õ¿í</t>
  </si>
  <si>
    <t>¯¿íýýñ ýìýãòýé</t>
  </si>
  <si>
    <t>ÍÀÑ</t>
  </si>
  <si>
    <t>ÍÈÉÃÌÈÉÍ ÁÀÉÄÀË</t>
  </si>
  <si>
    <t>Ñîãòóóãààð</t>
  </si>
  <si>
    <t>Óðüä ÿë øèéòãýãäýæ  áàéñàí</t>
  </si>
  <si>
    <t>Á¿ëýãëýñýí</t>
  </si>
  <si>
    <t>17 õ¿ðòýë</t>
  </si>
  <si>
    <t>18 - 35</t>
  </si>
  <si>
    <t>36-ààñ äýýø</t>
  </si>
  <si>
    <t>Малчин</t>
  </si>
  <si>
    <t xml:space="preserve">Àæèë÷èí  </t>
  </si>
  <si>
    <t>Àëáàí õààã÷</t>
  </si>
  <si>
    <t>Àæèëã¿é</t>
  </si>
  <si>
    <t>/ +, -  /</t>
  </si>
  <si>
    <t>Íèéò ä¿íä ýçëýõ õóâü</t>
  </si>
  <si>
    <t xml:space="preserve">                                 МЭДЭЭ ГАРГАСАН </t>
  </si>
  <si>
    <t xml:space="preserve">ХЯНАСАН </t>
  </si>
  <si>
    <t xml:space="preserve">ЦАГДААГИЙН ГАЗРЫН  ДАРГА </t>
  </si>
  <si>
    <t xml:space="preserve">МЭДЭЭЛЭЛ СУДАЛГААНЫ АХЛАХ МЭРГЭЖИЛТЭН </t>
  </si>
  <si>
    <t>ЦАГДААГИЙН ХОШУУЧ                          Т.ТУЯА</t>
  </si>
  <si>
    <t xml:space="preserve">ЦАГДААГИЙН  ХУРАНДАА                              О.ГАНБАТ </t>
  </si>
  <si>
    <t xml:space="preserve">2015 ОНЫ ЭХНИЙ 1 САРД БҮРТГЭГДСЭН  ÃÝÌÒ ÕÝÐÝÃ ¯ÉËÄÑÝÍ Õ¯Ì¯¯ÑÈÉÍ ÌÝÄÝÝ                                                                        </t>
  </si>
  <si>
    <t xml:space="preserve">Áóëãàí àéìãèéí õýìæýýíä 2015 оны эхний 2 сард </t>
  </si>
  <si>
    <t xml:space="preserve">2015 ОНЫ ЭХНИЙ 2 САРД БҮРТГЭГДСЭН  ÃÝÌÒ ÕÝÐÝÃ ¯ÉËÄÑÝÍ Õ¯Ì¯¯ÑÈÉÍ ÌÝÄÝÝ                                                                        </t>
  </si>
  <si>
    <t>2015 оны эхний 2 сард  бүртгэгдсэн хохиролын мэдээ</t>
  </si>
  <si>
    <t xml:space="preserve">                                 Сумдын хэргийн илрүүлэлт 2015 оны эхний 2 сарын байдлаар </t>
  </si>
  <si>
    <t xml:space="preserve"> </t>
  </si>
  <si>
    <t xml:space="preserve">Áóëãàí àéìãèéí õýìæýýíä 2015 оны эхний 3 сард </t>
  </si>
  <si>
    <t>2015 оны эхний 3 сард  бүртгэгдсэн хохиролын мэдээ</t>
  </si>
  <si>
    <t xml:space="preserve">2015 ОНЫ ЭХНИЙ 3 САРД БҮРТГЭГДСЭН  ÃÝÌÒ ÕÝÐÝÃ ¯ÉËÄÑÝÍ Õ¯Ì¯¯ÑÈÉÍ ÌÝÄÝÝ                                                                        </t>
  </si>
  <si>
    <t>ЦАГДААГИЙН АХЛАХ ДЭСЛЭГЧ                           Т.ТУЯА</t>
  </si>
  <si>
    <t xml:space="preserve">                                 Сумдын хэргийн илрүүлэлт 2015 оны эхний 3 сарын байдлаар </t>
  </si>
  <si>
    <t xml:space="preserve">Илрээгүй хэрэг </t>
  </si>
  <si>
    <t>öàãäààãèéí ахлах дэслэгч   .............................../ Т.Туяа /</t>
  </si>
  <si>
    <t>Хохиролын мэдээ гàðãàñàí;  ÌÑ-íû áàéöààã÷,</t>
  </si>
  <si>
    <t>ÕÎÕÈÐÎË /мянган . òºã/</t>
  </si>
  <si>
    <t>2015  оны эхний 4 сард  бүртгэгдсэн хохиролын мэдээ</t>
  </si>
  <si>
    <t>Õýðãèéí òºðºë</t>
  </si>
  <si>
    <t>Á¿ðòãýãäñýí õýðýã-Á¿ãä</t>
  </si>
  <si>
    <t>Õºíãºí</t>
  </si>
  <si>
    <t>Õ¿íäýâòýð</t>
  </si>
  <si>
    <t>Õ¿íä</t>
  </si>
  <si>
    <t>Îíö õ¿íä</t>
  </si>
  <si>
    <t>Гэмт хэргийн төрлөөр</t>
  </si>
  <si>
    <t>Хүний амь бие эрүүл мэндийн эсрэг гэмт хэрэг</t>
  </si>
  <si>
    <t>Хүнийг санаатай алах</t>
  </si>
  <si>
    <t>Бусдыг болгоомжгүй алах</t>
  </si>
  <si>
    <t>Бусдын бие мах бодод гэмтэл учруулах</t>
  </si>
  <si>
    <t>Амиа хорлосон</t>
  </si>
  <si>
    <t>Золгүй явдлаас нас барсан</t>
  </si>
  <si>
    <t>Хүний эрх, эрх чөлөө алдар хүнд, нэр төрийн эсрэг гэмт хэрэг</t>
  </si>
  <si>
    <t>Хүүхэд гэр бүл, нийгмийн ёс суртахууны эсрэг гэмт хэрэг</t>
  </si>
  <si>
    <t>Иргэдийн улс төрийн болон бусад эрх, эрх чөлөөний эсрэг гэмт хэрэг</t>
  </si>
  <si>
    <t>Өмчлөх эрхийн эсрэг гэмт хэрэг</t>
  </si>
  <si>
    <t>Хулгай</t>
  </si>
  <si>
    <t>Булаалт</t>
  </si>
  <si>
    <t>Дээрэм</t>
  </si>
  <si>
    <t>Залилан</t>
  </si>
  <si>
    <t>Завших, үрэгдүүлэх</t>
  </si>
  <si>
    <t>Бусад буюу /151-153/</t>
  </si>
  <si>
    <t>Аж ахуйн эсрэг гэмт хэрэг</t>
  </si>
  <si>
    <t>Нийгмийн аюулгүй байдлын эсрэг гэмт хэрэг</t>
  </si>
  <si>
    <t>Хүн амын эрүүл мэндийн эсрэг гэмт хэрэг</t>
  </si>
  <si>
    <t>Байгаль хамгаалах журмын эсрэг гэмт хэрэг</t>
  </si>
  <si>
    <t>Тээврийн хэрэгслийн хөдөлгөөний авулгүй байдал, ашиглалтын журмын эсрэг гэмт хэрэг</t>
  </si>
  <si>
    <t>Захиргааны журмын эсрэг гэмт хэрэг</t>
  </si>
  <si>
    <t>Шүүн таслах ажиллагааны эсрэг гэмт хэрэг</t>
  </si>
  <si>
    <t>Албан тушаалын гэмт хэрэг</t>
  </si>
  <si>
    <t>Цэргийн албаны эсрэг гэмт хэрэг</t>
  </si>
  <si>
    <t>Компьютерийн мэдээллийн аюулгүй байдлын эсрэг гэмт хэрэг</t>
  </si>
  <si>
    <t xml:space="preserve">СҮҮЛИЙН 5 ЖИЛИЙН ЭХНИЙ 3 САРД БҮРТГЭГДСЭН ГЭМТ ХЭРЭГ </t>
  </si>
  <si>
    <t>Ãýìò õýðãèéí àíãèëëààð</t>
  </si>
  <si>
    <t xml:space="preserve">                                 Сумдын хэргийн илрүүлэлт 2015 оны эхний 4 сарын байдлаар </t>
  </si>
  <si>
    <t xml:space="preserve">МЭДЭЭЛЭЛ СУДАЛГААНЫ БАЙЦААГЧ </t>
  </si>
  <si>
    <t>ЦАГДААГИЙН АХЛАХ  ДЭСЛЭГЧ                         Т.ТУЯА</t>
  </si>
  <si>
    <t xml:space="preserve">ЦАГДААГИЙН  ХУРАНДАА                             О.ГАНБАТ </t>
  </si>
  <si>
    <t xml:space="preserve">                                           2015 ОНЫ ЭХНИЙ 4 САРД БҮРТГЭГДСЭН  ÃÝÌÒ ÕÝÐÝÃ ¯ÉËÄÑÝÍ Õ¯Ì¯¯ÑÈÉÍ ÌÝÄÝÝ                                                                        </t>
  </si>
  <si>
    <t xml:space="preserve">Áóëãàí àéìãèéí õýìæýýíä 2015 оны эхний 4 сард </t>
  </si>
  <si>
    <r>
      <rPr>
        <sz val="9"/>
        <rFont val="Arial"/>
        <family val="2"/>
      </rPr>
      <t>БҮГД</t>
    </r>
  </si>
  <si>
    <r>
      <rPr>
        <sz val="9"/>
        <rFont val="Arial"/>
        <family val="2"/>
      </rPr>
      <t>ӨС.БУУ</t>
    </r>
  </si>
  <si>
    <t>Хүн амь</t>
  </si>
  <si>
    <r>
      <rPr>
        <sz val="9"/>
        <rFont val="Arial"/>
        <family val="2"/>
      </rPr>
      <t>Санамсаргү й алсан</t>
    </r>
  </si>
  <si>
    <r>
      <rPr>
        <sz val="9"/>
        <rFont val="Arial"/>
        <family val="2"/>
      </rPr>
      <t>Хүчин</t>
    </r>
  </si>
  <si>
    <r>
      <rPr>
        <sz val="9"/>
        <rFont val="Arial"/>
        <family val="2"/>
      </rPr>
      <t>Танхай</t>
    </r>
  </si>
  <si>
    <t>ИЭЧЭМЭГХ</t>
  </si>
  <si>
    <r>
      <rPr>
        <sz val="9"/>
        <rFont val="Arial"/>
        <family val="2"/>
      </rPr>
      <t>БХЖЭГХ</t>
    </r>
  </si>
  <si>
    <r>
      <rPr>
        <sz val="9"/>
        <rFont val="Arial"/>
        <family val="2"/>
      </rPr>
      <t>ХАБЭХ</t>
    </r>
  </si>
  <si>
    <r>
      <rPr>
        <sz val="9"/>
        <rFont val="Arial"/>
        <family val="2"/>
      </rPr>
      <t>Хулгай</t>
    </r>
  </si>
  <si>
    <r>
      <rPr>
        <sz val="9"/>
        <rFont val="Arial"/>
        <family val="2"/>
      </rPr>
      <t>Үүнээс</t>
    </r>
  </si>
  <si>
    <r>
      <rPr>
        <sz val="9"/>
        <rFont val="Arial"/>
        <family val="2"/>
      </rPr>
      <t>Булаах</t>
    </r>
  </si>
  <si>
    <r>
      <rPr>
        <sz val="9"/>
        <rFont val="Arial"/>
        <family val="2"/>
      </rPr>
      <t>Дээрэмдэх</t>
    </r>
  </si>
  <si>
    <r>
      <rPr>
        <sz val="9"/>
        <rFont val="Arial"/>
        <family val="2"/>
      </rPr>
      <t>Ашиглалт</t>
    </r>
  </si>
  <si>
    <r>
      <rPr>
        <sz val="9"/>
        <rFont val="Arial"/>
        <family val="2"/>
      </rPr>
      <t>Албан тушаал</t>
    </r>
  </si>
  <si>
    <r>
      <rPr>
        <sz val="9"/>
        <rFont val="Arial"/>
        <family val="2"/>
      </rPr>
      <t>Бусад</t>
    </r>
  </si>
  <si>
    <r>
      <rPr>
        <sz val="9"/>
        <rFont val="Arial"/>
        <family val="2"/>
      </rPr>
      <t>Иргэд</t>
    </r>
  </si>
  <si>
    <r>
      <rPr>
        <sz val="9"/>
        <rFont val="Arial"/>
        <family val="2"/>
      </rPr>
      <t>Мал</t>
    </r>
  </si>
  <si>
    <r>
      <rPr>
        <sz val="9"/>
        <rFont val="Arial"/>
        <family val="2"/>
      </rPr>
      <t>2014</t>
    </r>
  </si>
  <si>
    <r>
      <rPr>
        <sz val="9"/>
        <rFont val="Arial"/>
        <family val="2"/>
      </rPr>
      <t>2015</t>
    </r>
  </si>
  <si>
    <r>
      <rPr>
        <sz val="9"/>
        <rFont val="Arial"/>
        <family val="2"/>
      </rPr>
      <t>Баян-агт</t>
    </r>
  </si>
  <si>
    <r>
      <rPr>
        <sz val="9"/>
        <rFont val="Arial"/>
        <family val="2"/>
      </rPr>
      <t>4</t>
    </r>
  </si>
  <si>
    <r>
      <rPr>
        <sz val="9"/>
        <rFont val="Arial"/>
        <family val="2"/>
      </rPr>
      <t>6</t>
    </r>
  </si>
  <si>
    <r>
      <rPr>
        <sz val="9"/>
        <rFont val="Arial"/>
        <family val="2"/>
      </rPr>
      <t>2</t>
    </r>
  </si>
  <si>
    <r>
      <rPr>
        <sz val="9"/>
        <rFont val="Arial"/>
        <family val="2"/>
      </rPr>
      <t>50</t>
    </r>
  </si>
  <si>
    <r>
      <rPr>
        <sz val="9"/>
        <rFont val="Arial"/>
        <family val="2"/>
      </rPr>
      <t>1</t>
    </r>
  </si>
  <si>
    <r>
      <rPr>
        <sz val="9"/>
        <rFont val="Arial"/>
        <family val="2"/>
      </rPr>
      <t>3</t>
    </r>
  </si>
  <si>
    <r>
      <rPr>
        <sz val="9"/>
        <rFont val="Arial"/>
        <family val="2"/>
      </rPr>
      <t>Хутаг-Өндөр</t>
    </r>
  </si>
  <si>
    <r>
      <rPr>
        <sz val="9"/>
        <rFont val="Arial"/>
        <family val="2"/>
      </rPr>
      <t>5</t>
    </r>
  </si>
  <si>
    <r>
      <rPr>
        <sz val="9"/>
        <rFont val="Arial"/>
        <family val="2"/>
      </rPr>
      <t>-3</t>
    </r>
  </si>
  <si>
    <r>
      <rPr>
        <sz val="9"/>
        <rFont val="Arial"/>
        <family val="2"/>
      </rPr>
      <t>-60</t>
    </r>
  </si>
  <si>
    <r>
      <rPr>
        <sz val="9"/>
        <rFont val="Arial"/>
        <family val="2"/>
      </rPr>
      <t>Г урванбулаг</t>
    </r>
  </si>
  <si>
    <r>
      <rPr>
        <sz val="9"/>
        <rFont val="Arial"/>
        <family val="2"/>
      </rPr>
      <t>7</t>
    </r>
  </si>
  <si>
    <r>
      <rPr>
        <sz val="9"/>
        <rFont val="Arial"/>
        <family val="2"/>
      </rPr>
      <t>0</t>
    </r>
  </si>
  <si>
    <r>
      <rPr>
        <b/>
        <sz val="9"/>
        <rFont val="Century Gothic"/>
        <family val="2"/>
      </rPr>
      <t>0</t>
    </r>
  </si>
  <si>
    <r>
      <rPr>
        <b/>
        <sz val="9"/>
        <rFont val="Century Gothic"/>
        <family val="2"/>
      </rPr>
      <t>1</t>
    </r>
  </si>
  <si>
    <r>
      <rPr>
        <sz val="9"/>
        <rFont val="Arial"/>
        <family val="2"/>
      </rPr>
      <t>Сайхан</t>
    </r>
  </si>
  <si>
    <r>
      <rPr>
        <sz val="9"/>
        <rFont val="Arial"/>
        <family val="2"/>
      </rPr>
      <t>-5</t>
    </r>
  </si>
  <si>
    <r>
      <rPr>
        <sz val="9"/>
        <rFont val="Arial"/>
        <family val="2"/>
      </rPr>
      <t>-71</t>
    </r>
  </si>
  <si>
    <r>
      <rPr>
        <sz val="9"/>
        <rFont val="Arial"/>
        <family val="2"/>
      </rPr>
      <t>Тэшиг</t>
    </r>
  </si>
  <si>
    <r>
      <rPr>
        <sz val="9"/>
        <rFont val="Arial"/>
        <family val="2"/>
      </rPr>
      <t>-4</t>
    </r>
  </si>
  <si>
    <r>
      <rPr>
        <sz val="9"/>
        <rFont val="Arial"/>
        <family val="2"/>
      </rPr>
      <t>-80</t>
    </r>
  </si>
  <si>
    <r>
      <rPr>
        <sz val="9"/>
        <rFont val="Arial"/>
        <family val="2"/>
      </rPr>
      <t>Сэлэнгэ</t>
    </r>
  </si>
  <si>
    <r>
      <rPr>
        <sz val="9"/>
        <rFont val="Arial"/>
        <family val="2"/>
      </rPr>
      <t>Хялганат</t>
    </r>
  </si>
  <si>
    <r>
      <rPr>
        <sz val="6"/>
        <rFont val="Arial"/>
        <family val="2"/>
      </rPr>
      <t>1</t>
    </r>
  </si>
  <si>
    <r>
      <rPr>
        <sz val="9"/>
        <rFont val="Arial"/>
        <family val="2"/>
      </rPr>
      <t>Бүрэгхангай</t>
    </r>
  </si>
  <si>
    <r>
      <rPr>
        <sz val="9"/>
        <rFont val="Arial"/>
        <family val="2"/>
      </rPr>
      <t>11</t>
    </r>
  </si>
  <si>
    <r>
      <rPr>
        <sz val="9"/>
        <rFont val="Arial"/>
        <family val="2"/>
      </rPr>
      <t>57.1</t>
    </r>
  </si>
  <si>
    <r>
      <rPr>
        <sz val="9"/>
        <rFont val="Arial"/>
        <family val="2"/>
      </rPr>
      <t>Баяннуур</t>
    </r>
  </si>
  <si>
    <r>
      <rPr>
        <sz val="9"/>
        <rFont val="Arial"/>
        <family val="2"/>
      </rPr>
      <t>Хангал</t>
    </r>
  </si>
  <si>
    <r>
      <rPr>
        <sz val="9"/>
        <rFont val="Arial"/>
        <family val="2"/>
      </rPr>
      <t>8</t>
    </r>
  </si>
  <si>
    <r>
      <rPr>
        <sz val="9"/>
        <rFont val="Arial"/>
        <family val="2"/>
      </rPr>
      <t>-8</t>
    </r>
  </si>
  <si>
    <r>
      <rPr>
        <sz val="9"/>
        <rFont val="Arial"/>
        <family val="2"/>
      </rPr>
      <t>-100</t>
    </r>
  </si>
  <si>
    <r>
      <rPr>
        <sz val="9"/>
        <rFont val="Arial"/>
        <family val="2"/>
      </rPr>
      <t>Бугат</t>
    </r>
  </si>
  <si>
    <r>
      <rPr>
        <sz val="9"/>
        <rFont val="Arial"/>
        <family val="2"/>
      </rPr>
      <t>9</t>
    </r>
  </si>
  <si>
    <r>
      <rPr>
        <sz val="9"/>
        <rFont val="Arial"/>
        <family val="2"/>
      </rPr>
      <t>80</t>
    </r>
  </si>
  <si>
    <r>
      <rPr>
        <sz val="9"/>
        <rFont val="Arial"/>
        <family val="2"/>
      </rPr>
      <t>Орхон</t>
    </r>
  </si>
  <si>
    <r>
      <rPr>
        <sz val="9"/>
        <rFont val="Arial"/>
        <family val="2"/>
      </rPr>
      <t>12</t>
    </r>
  </si>
  <si>
    <r>
      <rPr>
        <sz val="9"/>
        <rFont val="Arial"/>
        <family val="2"/>
      </rPr>
      <t>10</t>
    </r>
  </si>
  <si>
    <r>
      <rPr>
        <sz val="9"/>
        <rFont val="Arial"/>
        <family val="2"/>
      </rPr>
      <t>500</t>
    </r>
  </si>
  <si>
    <r>
      <rPr>
        <sz val="9"/>
        <rFont val="Arial"/>
        <family val="2"/>
      </rPr>
      <t>Дашинчилэн</t>
    </r>
  </si>
  <si>
    <r>
      <rPr>
        <sz val="9"/>
        <rFont val="Arial"/>
        <family val="2"/>
      </rPr>
      <t>300</t>
    </r>
  </si>
  <si>
    <r>
      <rPr>
        <sz val="9"/>
        <rFont val="Arial"/>
        <family val="2"/>
      </rPr>
      <t>Хишиг-Өндө|</t>
    </r>
  </si>
  <si>
    <r>
      <rPr>
        <sz val="9"/>
        <rFont val="Arial"/>
        <family val="2"/>
      </rPr>
      <t>-67</t>
    </r>
  </si>
  <si>
    <r>
      <rPr>
        <sz val="9"/>
        <rFont val="Arial"/>
        <family val="2"/>
      </rPr>
      <t>Булган</t>
    </r>
  </si>
  <si>
    <r>
      <rPr>
        <sz val="9"/>
        <rFont val="Arial"/>
        <family val="2"/>
      </rPr>
      <t>29</t>
    </r>
  </si>
  <si>
    <r>
      <rPr>
        <sz val="9"/>
        <rFont val="Arial"/>
        <family val="2"/>
      </rPr>
      <t>33</t>
    </r>
  </si>
  <si>
    <r>
      <rPr>
        <sz val="9"/>
        <rFont val="Arial"/>
        <family val="2"/>
      </rPr>
      <t>13.8</t>
    </r>
  </si>
  <si>
    <r>
      <rPr>
        <sz val="9"/>
        <rFont val="Arial"/>
        <family val="2"/>
      </rPr>
      <t>13</t>
    </r>
  </si>
  <si>
    <r>
      <rPr>
        <sz val="9"/>
        <rFont val="Arial"/>
        <family val="2"/>
      </rPr>
      <t>16</t>
    </r>
  </si>
  <si>
    <r>
      <rPr>
        <sz val="9"/>
        <rFont val="Arial"/>
        <family val="2"/>
      </rPr>
      <t>Могод</t>
    </r>
  </si>
  <si>
    <r>
      <rPr>
        <sz val="9"/>
        <rFont val="Arial"/>
        <family val="2"/>
      </rPr>
      <t>100</t>
    </r>
  </si>
  <si>
    <r>
      <rPr>
        <sz val="9"/>
        <rFont val="Arial"/>
        <family val="2"/>
      </rPr>
      <t>Рашаант</t>
    </r>
  </si>
  <si>
    <r>
      <rPr>
        <sz val="9"/>
        <rFont val="Arial"/>
        <family val="2"/>
      </rPr>
      <t>108</t>
    </r>
  </si>
  <si>
    <r>
      <rPr>
        <sz val="9"/>
        <rFont val="Arial"/>
        <family val="2"/>
      </rPr>
      <t>107</t>
    </r>
  </si>
  <si>
    <r>
      <rPr>
        <sz val="9"/>
        <rFont val="Arial"/>
        <family val="2"/>
      </rPr>
      <t>-0.9</t>
    </r>
  </si>
  <si>
    <r>
      <rPr>
        <b/>
        <sz val="9"/>
        <rFont val="Century Gothic"/>
        <family val="2"/>
      </rPr>
      <t>2</t>
    </r>
  </si>
  <si>
    <r>
      <rPr>
        <sz val="9"/>
        <rFont val="Arial"/>
        <family val="2"/>
      </rPr>
      <t>36</t>
    </r>
  </si>
  <si>
    <r>
      <rPr>
        <sz val="9"/>
        <rFont val="Arial"/>
        <family val="2"/>
      </rPr>
      <t>39</t>
    </r>
  </si>
  <si>
    <r>
      <rPr>
        <sz val="9"/>
        <rFont val="Arial"/>
        <family val="2"/>
      </rPr>
      <t>18</t>
    </r>
  </si>
  <si>
    <r>
      <rPr>
        <sz val="9"/>
        <rFont val="Arial"/>
        <family val="2"/>
      </rPr>
      <t>27</t>
    </r>
  </si>
  <si>
    <r>
      <rPr>
        <sz val="9"/>
        <rFont val="Arial"/>
        <family val="2"/>
      </rPr>
      <t>Эс, Буур тоо</t>
    </r>
  </si>
  <si>
    <r>
      <rPr>
        <sz val="9"/>
        <rFont val="Arial"/>
        <family val="2"/>
      </rPr>
      <t>-1</t>
    </r>
  </si>
  <si>
    <r>
      <rPr>
        <sz val="9"/>
        <rFont val="Arial"/>
        <family val="2"/>
      </rPr>
      <t>101</t>
    </r>
  </si>
  <si>
    <r>
      <rPr>
        <sz val="9"/>
        <rFont val="Arial"/>
        <family val="2"/>
      </rPr>
      <t>-2</t>
    </r>
  </si>
  <si>
    <r>
      <rPr>
        <sz val="9"/>
        <rFont val="Arial"/>
        <family val="2"/>
      </rPr>
      <t>Хувиар</t>
    </r>
  </si>
  <si>
    <r>
      <rPr>
        <sz val="9"/>
        <rFont val="Arial"/>
        <family val="2"/>
      </rPr>
      <t>-0.93</t>
    </r>
  </si>
  <si>
    <r>
      <rPr>
        <sz val="9"/>
        <rFont val="Arial"/>
        <family val="2"/>
      </rPr>
      <t>со о о о</t>
    </r>
  </si>
  <si>
    <r>
      <rPr>
        <sz val="9"/>
        <rFont val="Arial"/>
        <family val="2"/>
      </rPr>
      <t>114.04</t>
    </r>
  </si>
  <si>
    <r>
      <rPr>
        <sz val="9"/>
        <rFont val="Arial"/>
        <family val="2"/>
      </rPr>
      <t>-89.74359</t>
    </r>
  </si>
  <si>
    <r>
      <rPr>
        <sz val="9"/>
        <rFont val="Arial"/>
        <family val="2"/>
      </rPr>
      <t>100.55</t>
    </r>
  </si>
  <si>
    <r>
      <rPr>
        <sz val="9"/>
        <rFont val="Arial"/>
        <family val="2"/>
      </rPr>
      <t>-6.67</t>
    </r>
  </si>
  <si>
    <r>
      <rPr>
        <sz val="9"/>
        <rFont val="Arial"/>
        <family val="2"/>
      </rPr>
      <t>00 00 о о</t>
    </r>
  </si>
  <si>
    <t>Дүн</t>
  </si>
  <si>
    <t xml:space="preserve">СҮҮЛИЙН 5 ЖИЛИЙН ЭХНИЙ 4 САРД БҮРТГЭГДСЭН ГЭМТ ХЭРЭГ </t>
  </si>
  <si>
    <t xml:space="preserve">                               á¿ðòãýãäñýí ãýìò õýðãèéí ìýäýý / ºññºí ä¿íãýýð /</t>
  </si>
  <si>
    <t xml:space="preserve">Áóëãàí àéìãèéí õýìæýýíä 2015 оны эхний 5 сард </t>
  </si>
  <si>
    <t xml:space="preserve">                                 Сумдын хэргийн илрүүлэлт 2015 оны эхний 5 сарын байдлаар </t>
  </si>
  <si>
    <t>ЦАГДААГИЙН АХЛАХ ДЭСЛЭГЧ                         Т.ТУЯА</t>
  </si>
  <si>
    <t xml:space="preserve">ЦАГДААГИЙН ГАЗРЫН ДАРГА </t>
  </si>
  <si>
    <t xml:space="preserve">ЦАГДААГИЙН ХУРАНДАА                            О.ГАНБАТ </t>
  </si>
  <si>
    <t xml:space="preserve">2015 ОНЫ ЭХНИЙ 5 САРД БҮРТГЭГДСЭН  ÃÝÌÒ ÕÝÐÝÃ ¯ÉËÄÑÝÍ Õ¯Ì¯¯ÑÈÉÍ ÌÝÄÝÝ                                                                        </t>
  </si>
  <si>
    <t>ÕÎÕÈÐÎË / мянган òºã/</t>
  </si>
  <si>
    <t>2015 оны эхний 5 сард  бүртгэгдсэн хохиролын мэдээ</t>
  </si>
  <si>
    <t xml:space="preserve">СҮҮЛИЙН 5 ЖИЛИЙН ЭХНИЙ 5 САРД БҮРТГЭГДСЭН ГЭМТ ХЭРЭГ </t>
  </si>
  <si>
    <t xml:space="preserve">Áóëãàí àéìãèéí õýìæýýíä 2014 онд </t>
  </si>
  <si>
    <t xml:space="preserve">2015 оны эхний 5 сараар </t>
  </si>
  <si>
    <t xml:space="preserve">БУЛГАН АЙМГИЙН ХЭМЖЭЭНД 
БҮРТГЭГДСЭН ГЭМТ ХЭРЭГ  / сумдаар </t>
  </si>
  <si>
    <t xml:space="preserve">Áóëãàí àéìãèéí õýìæýýíä 2015 оны эхний  06 сарын áàéäëààð </t>
  </si>
  <si>
    <t xml:space="preserve">                                 Сумдын хэргийн илрүүлэлт 2015 оны эхний 6 сарын байдлаар </t>
  </si>
  <si>
    <t>/ Гэмт хэргийн бүрэлдэхүүнгүй болон, хөөн хэлэлцэх хугацаа дууссан үндэслэлээр хэрэгсэхгүй болсон хэрэг хасагдаж тооцогдоно. /</t>
  </si>
  <si>
    <r>
      <rPr>
        <sz val="9"/>
        <color theme="1"/>
        <rFont val="Arial"/>
        <family val="2"/>
      </rPr>
      <t>2014</t>
    </r>
  </si>
  <si>
    <r>
      <rPr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</si>
  <si>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3</t>
    </r>
  </si>
  <si>
    <r>
      <rPr>
        <sz val="9"/>
        <color theme="1"/>
        <rFont val="Arial"/>
        <family val="2"/>
      </rPr>
      <t>7</t>
    </r>
  </si>
  <si>
    <r>
      <rPr>
        <sz val="9"/>
        <color theme="1"/>
        <rFont val="Arial"/>
        <family val="2"/>
      </rPr>
      <t>18</t>
    </r>
  </si>
  <si>
    <r>
      <rPr>
        <sz val="9"/>
        <color theme="1"/>
        <rFont val="Arial"/>
        <family val="2"/>
      </rPr>
      <t>-3</t>
    </r>
  </si>
  <si>
    <r>
      <rPr>
        <sz val="9"/>
        <color theme="1"/>
        <rFont val="Arial"/>
        <family val="2"/>
      </rPr>
      <t>4</t>
    </r>
  </si>
  <si>
    <r>
      <rPr>
        <sz val="9"/>
        <color theme="1"/>
        <rFont val="Arial"/>
        <family val="2"/>
      </rPr>
      <t>2</t>
    </r>
  </si>
  <si>
    <r>
      <rPr>
        <b/>
        <sz val="9"/>
        <color theme="1"/>
        <rFont val="Century Gothic"/>
        <family val="2"/>
      </rPr>
      <t>1</t>
    </r>
  </si>
  <si>
    <r>
      <rPr>
        <sz val="9"/>
        <color theme="1"/>
        <rFont val="Arial"/>
        <family val="2"/>
      </rPr>
      <t>8</t>
    </r>
  </si>
  <si>
    <r>
      <rPr>
        <sz val="9"/>
        <color theme="1"/>
        <rFont val="Arial"/>
        <family val="2"/>
      </rPr>
      <t>5</t>
    </r>
  </si>
  <si>
    <r>
      <rPr>
        <sz val="9"/>
        <color theme="1"/>
        <rFont val="Arial"/>
        <family val="2"/>
      </rPr>
      <t>45</t>
    </r>
  </si>
  <si>
    <r>
      <rPr>
        <sz val="9"/>
        <color theme="1"/>
        <rFont val="Arial"/>
        <family val="2"/>
      </rPr>
      <t>309.090909</t>
    </r>
  </si>
  <si>
    <t xml:space="preserve">Áóëãàí àéìãèéí õýìæýýíä 2015 оны эхний  07 сарын áàéäëààð </t>
  </si>
  <si>
    <t>2015.08,04</t>
  </si>
  <si>
    <t>2015 оны эхний 7 сард  бүртгэгдсэн хохиролын мэдээ</t>
  </si>
  <si>
    <t xml:space="preserve">МЭДЭЭ ГАРГАСАН </t>
  </si>
  <si>
    <t xml:space="preserve">                         ХЯНАСАН </t>
  </si>
  <si>
    <t xml:space="preserve">ЦАГДААГИЙН ХУРАНДАА                             О.ГАНБАТ </t>
  </si>
  <si>
    <t xml:space="preserve">                     2015 ОНЫ  ЭХНИЙ 7 САРД БҮРТГЭГДСЭН  ГЭМТ ХЭРЭГ ҮЙЛДСЭН ХҮМҮҮСИЙН МЭДЭЭ</t>
  </si>
  <si>
    <t>ЦАГДААГИЙН АХЛАХ ДЭСЛЭГЧ                      Т.ТУЯА</t>
  </si>
  <si>
    <t xml:space="preserve">                                 Сумдын хэргийн илрүүлэлт 2015 оны эхний 7 сарын байдлаар </t>
  </si>
  <si>
    <t xml:space="preserve">                       2015 ОНЫ ЭХНИЙ 8 САРД БҮРТГЭГДСЭН  ГЭМТ ХЭРЭГ ҮЙЛДСЭН ХҮМҮҮСИЙН МЭДЭЭ</t>
  </si>
  <si>
    <t xml:space="preserve">Áóëãàí àéìãèéí õýìæýýíä 2015 оны эхний  08 сарын áàéäëààð </t>
  </si>
  <si>
    <t>ЦАГДААГИЙН АХЛАХ ДЭСЛЭГЧ                        Т.ТУЯА</t>
  </si>
  <si>
    <t xml:space="preserve">ЦАГДААГИЙН ГАЗРЫН  ДЭД ДАРГА </t>
  </si>
  <si>
    <t xml:space="preserve">ЦАГДААГИЙН ХОШУУЧ                            Д.ГАНТӨМӨР </t>
  </si>
  <si>
    <t xml:space="preserve">                                 Сумдын хэргийн илрүүлэлт 2015 оны эхний 8 сарын байдлаар </t>
  </si>
  <si>
    <t>öàãäààãèéí ахлах дэслэгч    .............................../ Т.Туяа /</t>
  </si>
  <si>
    <t>2015 оны эхний 8 сард  бүртгэгдсэн хохиролын мэдээ</t>
  </si>
  <si>
    <t xml:space="preserve">Áóëãàí àéìãèéí õýìæýýíä 2015 оны эхний  09 сарын áàéäëààð </t>
  </si>
  <si>
    <t>2015 оны эхний 9 сард  бүртгэгдсэн хохиролын мэдээ</t>
  </si>
  <si>
    <t xml:space="preserve">он </t>
  </si>
  <si>
    <t xml:space="preserve">МЭДЭЭЛЭЛ СУДАЛГААНЫ АХЛАХ МЭРГЭЖИЛТЭН  </t>
  </si>
  <si>
    <t>ЦАГДААГИЙН ГАЗРЫН ДАРГА,</t>
  </si>
  <si>
    <t>ЦАГДААГИЙН  ХУРАНДАА                               О.ГАНБАТ</t>
  </si>
  <si>
    <t xml:space="preserve">                       2015 ОНЫ  ЭХНИЙ 9 САРД БҮРТГЭГДСЭН  ГЭМТ ХЭРЭГ ҮЙЛДСЭН ХҮМҮҮСИЙН МЭДЭЭ</t>
  </si>
  <si>
    <t xml:space="preserve">                                 Сумдын хэргийн илрүүлэлт 2015 оны эхний 9 сарын байдлаар </t>
  </si>
  <si>
    <t>ЦАГДААГИЙН АХЛАХ ДЭСЛЭГЧ                          Т.ТУЯА</t>
  </si>
  <si>
    <t>/ Гэмт хэргийн бүрэлдэхүүнгүй  үндэслэлээр хэрэгсэхгүй болсон хэрэг хасагдаж тооцогдоно. /</t>
  </si>
  <si>
    <t xml:space="preserve">                        ЭХНИЙ 10 САРД БҮРТГЭГДСЭН  ГЭМТ ХЭРЭГ ҮЙЛДСЭН ХҮМҮҮСИЙН МЭДЭЭ</t>
  </si>
  <si>
    <t xml:space="preserve">Áóëãàí àéìãèéí õýìæýýíä 2015 оны эхний  10 сарын áàéäëààð </t>
  </si>
  <si>
    <t xml:space="preserve">                                 Сумдын хэргийн илрүүлэлт 2015 оны эхний 10 сарын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</si>
</sst>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3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Mon"/>
      <family val="2"/>
    </font>
    <font>
      <sz val="10"/>
      <color theme="1"/>
      <name val="Arial Mon"/>
      <family val="2"/>
    </font>
    <font>
      <sz val="10"/>
      <color rgb="FFFF0000"/>
      <name val="Arial Mon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 Mon"/>
      <family val="2"/>
    </font>
    <font>
      <sz val="9"/>
      <name val="Arial Mon"/>
      <family val="2"/>
    </font>
    <font>
      <b/>
      <sz val="10"/>
      <name val="Arial Mon"/>
      <family val="2"/>
    </font>
    <font>
      <sz val="9"/>
      <name val="Arial"/>
      <family val="2"/>
    </font>
    <font>
      <b/>
      <sz val="9"/>
      <name val="Century Gothic"/>
      <family val="2"/>
    </font>
    <font>
      <sz val="6"/>
      <name val="Arial"/>
      <family val="2"/>
    </font>
    <font>
      <sz val="9"/>
      <name val="Century Gothic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sz val="8"/>
      <name val="Arial"/>
      <family val="2"/>
    </font>
    <font>
      <b/>
      <sz val="11"/>
      <name val="Arial Mon"/>
      <family val="2"/>
      <charset val="204"/>
    </font>
    <font>
      <sz val="11"/>
      <name val="Calibri"/>
      <family val="2"/>
      <charset val="1"/>
      <scheme val="minor"/>
    </font>
    <font>
      <sz val="11"/>
      <color theme="1"/>
      <name val="Arial Mon"/>
      <family val="2"/>
    </font>
    <font>
      <sz val="11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428">
    <xf numFmtId="0" fontId="0" fillId="0" borderId="0" xfId="0"/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5" fillId="2" borderId="9" xfId="1" applyFont="1" applyFill="1" applyBorder="1"/>
    <xf numFmtId="0" fontId="5" fillId="2" borderId="1" xfId="0" applyFont="1" applyFill="1" applyBorder="1"/>
    <xf numFmtId="0" fontId="6" fillId="2" borderId="1" xfId="1" applyFont="1" applyFill="1" applyBorder="1"/>
    <xf numFmtId="0" fontId="5" fillId="2" borderId="9" xfId="1" applyFont="1" applyFill="1" applyBorder="1" applyAlignment="1">
      <alignment horizontal="center" vertical="center"/>
    </xf>
    <xf numFmtId="0" fontId="6" fillId="2" borderId="9" xfId="1" applyFont="1" applyFill="1" applyBorder="1"/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/>
    <xf numFmtId="0" fontId="5" fillId="2" borderId="10" xfId="1" applyFont="1" applyFill="1" applyBorder="1"/>
    <xf numFmtId="0" fontId="6" fillId="2" borderId="10" xfId="1" applyFont="1" applyFill="1" applyBorder="1"/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/>
    <xf numFmtId="0" fontId="6" fillId="2" borderId="12" xfId="1" applyFont="1" applyFill="1" applyBorder="1"/>
    <xf numFmtId="0" fontId="5" fillId="2" borderId="0" xfId="1" applyFont="1" applyFill="1"/>
    <xf numFmtId="0" fontId="7" fillId="2" borderId="12" xfId="1" applyFont="1" applyFill="1" applyBorder="1"/>
    <xf numFmtId="14" fontId="5" fillId="2" borderId="12" xfId="1" applyNumberFormat="1" applyFont="1" applyFill="1" applyBorder="1"/>
    <xf numFmtId="0" fontId="5" fillId="2" borderId="1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vertical="center" textRotation="90"/>
    </xf>
    <xf numFmtId="2" fontId="5" fillId="2" borderId="1" xfId="0" applyNumberFormat="1" applyFont="1" applyFill="1" applyBorder="1" applyAlignment="1">
      <alignment vertical="center" textRotation="9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/>
    <xf numFmtId="0" fontId="11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9" xfId="1" applyFont="1" applyFill="1" applyBorder="1"/>
    <xf numFmtId="0" fontId="10" fillId="2" borderId="10" xfId="1" applyFont="1" applyFill="1" applyBorder="1" applyAlignment="1">
      <alignment horizontal="center" vertical="center"/>
    </xf>
    <xf numFmtId="0" fontId="10" fillId="2" borderId="16" xfId="1" applyFont="1" applyFill="1" applyBorder="1"/>
    <xf numFmtId="0" fontId="11" fillId="0" borderId="9" xfId="0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" xfId="1" applyFont="1" applyFill="1" applyBorder="1"/>
    <xf numFmtId="0" fontId="13" fillId="0" borderId="1" xfId="0" applyFont="1" applyBorder="1" applyAlignment="1">
      <alignment horizontal="center" vertical="center"/>
    </xf>
    <xf numFmtId="0" fontId="1" fillId="0" borderId="0" xfId="0" applyFont="1"/>
    <xf numFmtId="1" fontId="9" fillId="0" borderId="0" xfId="0" applyNumberFormat="1" applyFont="1"/>
    <xf numFmtId="1" fontId="2" fillId="0" borderId="0" xfId="2" applyNumberFormat="1" applyFont="1"/>
    <xf numFmtId="0" fontId="2" fillId="0" borderId="0" xfId="2" applyFont="1"/>
    <xf numFmtId="9" fontId="1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vertical="center" textRotation="90"/>
    </xf>
    <xf numFmtId="0" fontId="2" fillId="0" borderId="0" xfId="4"/>
    <xf numFmtId="0" fontId="16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4" applyNumberFormat="1" applyFont="1" applyBorder="1" applyAlignment="1">
      <alignment horizontal="center" vertical="center" textRotation="90" wrapText="1"/>
    </xf>
    <xf numFmtId="0" fontId="5" fillId="0" borderId="1" xfId="4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16" fillId="0" borderId="1" xfId="4" applyFont="1" applyBorder="1" applyAlignment="1">
      <alignment vertical="center" textRotation="90" wrapText="1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 textRotation="90"/>
    </xf>
    <xf numFmtId="1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 textRotation="90"/>
    </xf>
    <xf numFmtId="0" fontId="16" fillId="0" borderId="0" xfId="4" applyFont="1" applyBorder="1" applyAlignment="1">
      <alignment vertical="center" textRotation="90" wrapText="1"/>
    </xf>
    <xf numFmtId="164" fontId="1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 textRotation="90"/>
    </xf>
    <xf numFmtId="1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2" fillId="0" borderId="0" xfId="4" applyFont="1"/>
    <xf numFmtId="0" fontId="5" fillId="0" borderId="0" xfId="4" applyFont="1"/>
    <xf numFmtId="0" fontId="18" fillId="0" borderId="0" xfId="4" applyFont="1"/>
    <xf numFmtId="0" fontId="0" fillId="0" borderId="0" xfId="0" applyFont="1"/>
    <xf numFmtId="0" fontId="16" fillId="2" borderId="1" xfId="4" applyFont="1" applyFill="1" applyBorder="1" applyAlignment="1">
      <alignment horizontal="center" vertical="center" textRotation="90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5" fillId="3" borderId="11" xfId="1" applyFont="1" applyFill="1" applyBorder="1"/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textRotation="90"/>
    </xf>
    <xf numFmtId="2" fontId="5" fillId="2" borderId="1" xfId="0" applyNumberFormat="1" applyFont="1" applyFill="1" applyBorder="1" applyAlignment="1">
      <alignment textRotation="90"/>
    </xf>
    <xf numFmtId="2" fontId="5" fillId="2" borderId="1" xfId="1" applyNumberFormat="1" applyFont="1" applyFill="1" applyBorder="1" applyAlignment="1">
      <alignment textRotation="90"/>
    </xf>
    <xf numFmtId="0" fontId="5" fillId="2" borderId="0" xfId="1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2" borderId="0" xfId="0" applyFill="1"/>
    <xf numFmtId="0" fontId="5" fillId="2" borderId="0" xfId="1" applyFont="1" applyFill="1" applyBorder="1" applyAlignment="1">
      <alignment horizontal="center" vertical="center" textRotation="90"/>
    </xf>
    <xf numFmtId="0" fontId="5" fillId="2" borderId="0" xfId="1" applyFont="1" applyFill="1" applyBorder="1" applyAlignment="1">
      <alignment vertical="center" textRotation="90"/>
    </xf>
    <xf numFmtId="2" fontId="5" fillId="2" borderId="0" xfId="0" applyNumberFormat="1" applyFont="1" applyFill="1" applyBorder="1" applyAlignment="1">
      <alignment vertical="center" textRotation="90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16" fillId="0" borderId="1" xfId="4" applyNumberFormat="1" applyFont="1" applyBorder="1" applyAlignment="1">
      <alignment horizontal="center" vertical="center" textRotation="90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textRotation="90"/>
    </xf>
    <xf numFmtId="1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right" vertical="top"/>
    </xf>
    <xf numFmtId="0" fontId="19" fillId="0" borderId="1" xfId="0" applyFont="1" applyBorder="1" applyAlignment="1">
      <alignment horizontal="left" vertical="top"/>
    </xf>
    <xf numFmtId="0" fontId="5" fillId="3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/>
    <xf numFmtId="0" fontId="5" fillId="3" borderId="9" xfId="1" applyFont="1" applyFill="1" applyBorder="1"/>
    <xf numFmtId="0" fontId="5" fillId="3" borderId="12" xfId="1" applyFont="1" applyFill="1" applyBorder="1"/>
    <xf numFmtId="0" fontId="5" fillId="3" borderId="1" xfId="1" applyFont="1" applyFill="1" applyBorder="1" applyAlignment="1">
      <alignment textRotation="90"/>
    </xf>
    <xf numFmtId="0" fontId="4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center" textRotation="90"/>
    </xf>
    <xf numFmtId="0" fontId="5" fillId="2" borderId="0" xfId="1" applyFont="1" applyFill="1" applyBorder="1" applyAlignment="1">
      <alignment textRotation="90"/>
    </xf>
    <xf numFmtId="2" fontId="5" fillId="2" borderId="0" xfId="0" applyNumberFormat="1" applyFont="1" applyFill="1" applyBorder="1" applyAlignment="1">
      <alignment textRotation="90"/>
    </xf>
    <xf numFmtId="0" fontId="4" fillId="0" borderId="0" xfId="1" applyFont="1" applyFill="1"/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/>
    <xf numFmtId="0" fontId="5" fillId="0" borderId="9" xfId="1" applyFont="1" applyFill="1" applyBorder="1"/>
    <xf numFmtId="0" fontId="5" fillId="0" borderId="11" xfId="1" applyFont="1" applyFill="1" applyBorder="1"/>
    <xf numFmtId="0" fontId="5" fillId="0" borderId="12" xfId="1" applyFont="1" applyFill="1" applyBorder="1"/>
    <xf numFmtId="0" fontId="5" fillId="0" borderId="1" xfId="1" applyFont="1" applyFill="1" applyBorder="1" applyAlignment="1">
      <alignment vertical="center" textRotation="90"/>
    </xf>
    <xf numFmtId="0" fontId="5" fillId="0" borderId="1" xfId="1" applyFont="1" applyFill="1" applyBorder="1" applyAlignment="1">
      <alignment textRotation="90"/>
    </xf>
    <xf numFmtId="2" fontId="5" fillId="0" borderId="1" xfId="0" applyNumberFormat="1" applyFont="1" applyFill="1" applyBorder="1" applyAlignment="1">
      <alignment textRotation="90"/>
    </xf>
    <xf numFmtId="0" fontId="2" fillId="2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4" applyNumberFormat="1" applyFont="1" applyBorder="1" applyAlignment="1">
      <alignment horizontal="center" vertical="center" textRotation="90" wrapText="1"/>
    </xf>
    <xf numFmtId="0" fontId="2" fillId="0" borderId="1" xfId="4" applyFont="1" applyBorder="1" applyAlignment="1">
      <alignment vertical="center" textRotation="90" wrapText="1"/>
    </xf>
    <xf numFmtId="1" fontId="2" fillId="0" borderId="1" xfId="0" applyNumberFormat="1" applyFont="1" applyBorder="1" applyAlignment="1">
      <alignment vertical="center" textRotation="90"/>
    </xf>
    <xf numFmtId="2" fontId="2" fillId="0" borderId="1" xfId="0" applyNumberFormat="1" applyFont="1" applyBorder="1" applyAlignment="1">
      <alignment vertical="center" textRotation="90"/>
    </xf>
    <xf numFmtId="0" fontId="2" fillId="0" borderId="0" xfId="4" applyFont="1" applyBorder="1" applyAlignment="1">
      <alignment vertical="center" textRotation="90" wrapText="1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textRotation="90"/>
    </xf>
    <xf numFmtId="1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8" fillId="0" borderId="0" xfId="4" applyFont="1"/>
    <xf numFmtId="0" fontId="9" fillId="0" borderId="0" xfId="0" applyFont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18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5" fillId="3" borderId="0" xfId="1" applyFont="1" applyFill="1"/>
    <xf numFmtId="0" fontId="2" fillId="2" borderId="0" xfId="1" applyFill="1"/>
    <xf numFmtId="0" fontId="6" fillId="3" borderId="1" xfId="1" applyFont="1" applyFill="1" applyBorder="1"/>
    <xf numFmtId="0" fontId="6" fillId="3" borderId="9" xfId="1" applyFont="1" applyFill="1" applyBorder="1"/>
    <xf numFmtId="0" fontId="5" fillId="3" borderId="1" xfId="1" applyFont="1" applyFill="1" applyBorder="1" applyAlignment="1">
      <alignment horizontal="center" vertical="center"/>
    </xf>
    <xf numFmtId="0" fontId="7" fillId="3" borderId="1" xfId="1" applyFont="1" applyFill="1" applyBorder="1"/>
    <xf numFmtId="0" fontId="5" fillId="3" borderId="1" xfId="0" applyFont="1" applyFill="1" applyBorder="1"/>
    <xf numFmtId="0" fontId="5" fillId="3" borderId="9" xfId="1" applyFont="1" applyFill="1" applyBorder="1" applyAlignment="1">
      <alignment horizontal="center" vertical="center"/>
    </xf>
    <xf numFmtId="0" fontId="7" fillId="3" borderId="9" xfId="1" applyFont="1" applyFill="1" applyBorder="1"/>
    <xf numFmtId="0" fontId="6" fillId="3" borderId="11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7" fillId="3" borderId="12" xfId="1" applyFont="1" applyFill="1" applyBorder="1"/>
    <xf numFmtId="0" fontId="6" fillId="3" borderId="12" xfId="1" applyFont="1" applyFill="1" applyBorder="1"/>
    <xf numFmtId="0" fontId="9" fillId="0" borderId="1" xfId="0" applyFont="1" applyBorder="1"/>
    <xf numFmtId="0" fontId="5" fillId="0" borderId="1" xfId="1" applyFont="1" applyBorder="1" applyAlignment="1">
      <alignment textRotation="90"/>
    </xf>
    <xf numFmtId="2" fontId="5" fillId="0" borderId="1" xfId="0" applyNumberFormat="1" applyFont="1" applyBorder="1" applyAlignment="1">
      <alignment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Border="1"/>
    <xf numFmtId="0" fontId="5" fillId="2" borderId="13" xfId="1" applyFont="1" applyFill="1" applyBorder="1"/>
    <xf numFmtId="0" fontId="24" fillId="0" borderId="0" xfId="0" applyFont="1"/>
    <xf numFmtId="0" fontId="11" fillId="0" borderId="0" xfId="0" applyFont="1"/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5" fillId="0" borderId="1" xfId="4" applyFont="1" applyBorder="1" applyAlignment="1">
      <alignment vertical="center" textRotation="90" wrapText="1"/>
    </xf>
    <xf numFmtId="2" fontId="5" fillId="0" borderId="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0" borderId="0" xfId="1" applyFont="1" applyBorder="1" applyAlignment="1">
      <alignment textRotation="90"/>
    </xf>
    <xf numFmtId="2" fontId="5" fillId="0" borderId="0" xfId="0" applyNumberFormat="1" applyFont="1" applyBorder="1" applyAlignment="1">
      <alignment textRotation="90"/>
    </xf>
    <xf numFmtId="164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vertical="center" textRotation="90"/>
    </xf>
    <xf numFmtId="1" fontId="17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textRotation="90" wrapText="1"/>
    </xf>
    <xf numFmtId="2" fontId="5" fillId="2" borderId="1" xfId="1" applyNumberFormat="1" applyFont="1" applyFill="1" applyBorder="1" applyAlignment="1">
      <alignment vertical="center" textRotation="90"/>
    </xf>
    <xf numFmtId="2" fontId="5" fillId="2" borderId="0" xfId="1" applyNumberFormat="1" applyFont="1" applyFill="1" applyBorder="1" applyAlignment="1">
      <alignment vertical="center" textRotation="90"/>
    </xf>
    <xf numFmtId="2" fontId="5" fillId="2" borderId="0" xfId="1" applyNumberFormat="1" applyFont="1" applyFill="1" applyBorder="1" applyAlignment="1">
      <alignment textRotation="90"/>
    </xf>
    <xf numFmtId="14" fontId="5" fillId="2" borderId="12" xfId="1" applyNumberFormat="1" applyFont="1" applyFill="1" applyBorder="1" applyAlignment="1">
      <alignment textRotation="90"/>
    </xf>
    <xf numFmtId="0" fontId="5" fillId="2" borderId="4" xfId="1" applyFont="1" applyFill="1" applyBorder="1" applyAlignment="1">
      <alignment horizontal="center" vertical="center" textRotation="90" wrapText="1"/>
    </xf>
    <xf numFmtId="0" fontId="6" fillId="2" borderId="4" xfId="1" applyFont="1" applyFill="1" applyBorder="1"/>
    <xf numFmtId="0" fontId="6" fillId="2" borderId="2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/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/>
    </xf>
    <xf numFmtId="0" fontId="14" fillId="0" borderId="0" xfId="0" applyFont="1"/>
    <xf numFmtId="0" fontId="2" fillId="2" borderId="1" xfId="4" applyFont="1" applyFill="1" applyBorder="1" applyAlignment="1">
      <alignment horizontal="center" vertical="center" textRotation="90" wrapText="1"/>
    </xf>
    <xf numFmtId="0" fontId="29" fillId="0" borderId="0" xfId="4" applyFont="1" applyBorder="1" applyAlignment="1">
      <alignment vertical="center" textRotation="90" wrapText="1"/>
    </xf>
    <xf numFmtId="164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 textRotation="90"/>
    </xf>
    <xf numFmtId="1" fontId="19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0" fontId="9" fillId="0" borderId="0" xfId="1" applyFont="1" applyFill="1"/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/>
    <xf numFmtId="0" fontId="6" fillId="0" borderId="9" xfId="1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2" fontId="6" fillId="0" borderId="1" xfId="1" applyNumberFormat="1" applyFont="1" applyFill="1" applyBorder="1" applyAlignment="1">
      <alignment vertical="center" textRotation="90"/>
    </xf>
    <xf numFmtId="2" fontId="6" fillId="0" borderId="0" xfId="1" applyNumberFormat="1" applyFont="1" applyFill="1" applyBorder="1" applyAlignment="1">
      <alignment vertical="center" textRotation="90"/>
    </xf>
    <xf numFmtId="2" fontId="6" fillId="0" borderId="1" xfId="1" applyNumberFormat="1" applyFont="1" applyFill="1" applyBorder="1" applyAlignment="1">
      <alignment textRotation="90"/>
    </xf>
    <xf numFmtId="2" fontId="6" fillId="0" borderId="0" xfId="1" applyNumberFormat="1" applyFont="1" applyFill="1" applyBorder="1" applyAlignment="1">
      <alignment textRotation="90"/>
    </xf>
    <xf numFmtId="0" fontId="23" fillId="0" borderId="0" xfId="0" applyFont="1" applyFill="1"/>
    <xf numFmtId="0" fontId="23" fillId="0" borderId="1" xfId="0" applyFont="1" applyFill="1" applyBorder="1" applyAlignment="1">
      <alignment horizontal="center" vertical="center" textRotation="90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/>
    <xf numFmtId="2" fontId="5" fillId="0" borderId="1" xfId="1" applyNumberFormat="1" applyFont="1" applyFill="1" applyBorder="1" applyAlignment="1">
      <alignment textRotation="90"/>
    </xf>
    <xf numFmtId="0" fontId="0" fillId="0" borderId="0" xfId="0" applyFill="1"/>
    <xf numFmtId="0" fontId="5" fillId="0" borderId="0" xfId="1" applyFont="1" applyFill="1" applyBorder="1" applyAlignment="1">
      <alignment vertical="center" textRotation="90"/>
    </xf>
    <xf numFmtId="0" fontId="5" fillId="0" borderId="0" xfId="1" applyFont="1" applyFill="1" applyBorder="1" applyAlignment="1">
      <alignment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/>
    <xf numFmtId="16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textRotation="90"/>
    </xf>
    <xf numFmtId="0" fontId="30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textRotation="90" wrapText="1"/>
    </xf>
    <xf numFmtId="1" fontId="5" fillId="2" borderId="12" xfId="1" applyNumberFormat="1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1" applyFont="1" applyFill="1" applyBorder="1" applyAlignment="1">
      <alignment vertical="center" textRotation="90"/>
    </xf>
    <xf numFmtId="0" fontId="6" fillId="0" borderId="0" xfId="1" applyFont="1" applyFill="1" applyBorder="1" applyAlignment="1">
      <alignment vertical="center" textRotation="90"/>
    </xf>
    <xf numFmtId="0" fontId="6" fillId="0" borderId="1" xfId="1" applyFont="1" applyFill="1" applyBorder="1" applyAlignment="1">
      <alignment textRotation="90"/>
    </xf>
    <xf numFmtId="0" fontId="6" fillId="0" borderId="0" xfId="1" applyFont="1" applyFill="1" applyBorder="1" applyAlignment="1">
      <alignment textRotation="90"/>
    </xf>
    <xf numFmtId="0" fontId="31" fillId="2" borderId="0" xfId="0" applyFont="1" applyFill="1"/>
    <xf numFmtId="0" fontId="31" fillId="0" borderId="1" xfId="0" applyFont="1" applyBorder="1" applyAlignment="1">
      <alignment horizontal="center" vertical="center" textRotation="90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textRotation="90"/>
    </xf>
    <xf numFmtId="0" fontId="31" fillId="0" borderId="0" xfId="0" applyFont="1" applyBorder="1"/>
    <xf numFmtId="0" fontId="31" fillId="0" borderId="0" xfId="0" applyFont="1"/>
    <xf numFmtId="0" fontId="32" fillId="0" borderId="1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4" fontId="32" fillId="0" borderId="0" xfId="0" applyNumberFormat="1" applyFont="1"/>
    <xf numFmtId="0" fontId="32" fillId="0" borderId="0" xfId="0" applyFont="1"/>
    <xf numFmtId="1" fontId="32" fillId="0" borderId="0" xfId="0" applyNumberFormat="1" applyFont="1"/>
    <xf numFmtId="0" fontId="5" fillId="0" borderId="1" xfId="2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1" fontId="5" fillId="0" borderId="14" xfId="2" applyNumberFormat="1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textRotation="90" wrapText="1"/>
    </xf>
    <xf numFmtId="2" fontId="18" fillId="0" borderId="1" xfId="0" applyNumberFormat="1" applyFont="1" applyBorder="1" applyAlignment="1">
      <alignment horizontal="center" vertical="center" textRotation="90" wrapText="1"/>
    </xf>
    <xf numFmtId="164" fontId="5" fillId="0" borderId="1" xfId="2" applyNumberFormat="1" applyFont="1" applyBorder="1" applyAlignment="1">
      <alignment horizontal="center" vertical="center" textRotation="90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1" fontId="5" fillId="0" borderId="0" xfId="2" applyNumberFormat="1" applyFont="1"/>
    <xf numFmtId="0" fontId="5" fillId="0" borderId="0" xfId="2" applyFont="1"/>
    <xf numFmtId="2" fontId="5" fillId="0" borderId="14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center"/>
    </xf>
    <xf numFmtId="165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textRotation="90"/>
    </xf>
    <xf numFmtId="0" fontId="5" fillId="0" borderId="1" xfId="2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18" fillId="0" borderId="1" xfId="2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2" applyNumberFormat="1" applyFont="1" applyFill="1" applyBorder="1" applyAlignment="1">
      <alignment horizontal="center" vertical="center" textRotation="90"/>
    </xf>
    <xf numFmtId="164" fontId="5" fillId="0" borderId="1" xfId="0" applyNumberFormat="1" applyFont="1" applyFill="1" applyBorder="1" applyAlignment="1">
      <alignment horizontal="center" vertical="center" textRotation="90"/>
    </xf>
    <xf numFmtId="0" fontId="5" fillId="0" borderId="12" xfId="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7" xfId="1" applyFont="1" applyFill="1" applyBorder="1" applyAlignment="1">
      <alignment horizontal="center" vertical="center" textRotation="90" wrapText="1"/>
    </xf>
    <xf numFmtId="0" fontId="5" fillId="0" borderId="8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textRotation="90"/>
    </xf>
    <xf numFmtId="0" fontId="5" fillId="2" borderId="17" xfId="1" applyFont="1" applyFill="1" applyBorder="1" applyAlignment="1">
      <alignment horizontal="center" vertical="center" textRotation="90" wrapText="1"/>
    </xf>
    <xf numFmtId="0" fontId="18" fillId="0" borderId="0" xfId="1" applyFont="1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textRotation="90" wrapText="1"/>
    </xf>
    <xf numFmtId="0" fontId="5" fillId="3" borderId="3" xfId="1" applyFont="1" applyFill="1" applyBorder="1" applyAlignment="1">
      <alignment horizontal="center" vertical="center" textRotation="90" wrapText="1"/>
    </xf>
    <xf numFmtId="0" fontId="5" fillId="3" borderId="7" xfId="1" applyFont="1" applyFill="1" applyBorder="1" applyAlignment="1">
      <alignment horizontal="center" vertical="center" textRotation="90" wrapText="1"/>
    </xf>
    <xf numFmtId="0" fontId="5" fillId="3" borderId="8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44" fontId="8" fillId="0" borderId="0" xfId="3" applyFont="1" applyAlignment="1">
      <alignment horizontal="center"/>
    </xf>
    <xf numFmtId="0" fontId="15" fillId="0" borderId="1" xfId="4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</cellXfs>
  <cellStyles count="5">
    <cellStyle name="Currency 4" xfId="3"/>
    <cellStyle name="Normal" xfId="0" builtinId="0"/>
    <cellStyle name="Normal 3" xfId="2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7"/>
  <sheetViews>
    <sheetView view="pageLayout" topLeftCell="A263" zoomScaleNormal="100" workbookViewId="0">
      <selection activeCell="K269" sqref="K269"/>
    </sheetView>
  </sheetViews>
  <sheetFormatPr defaultColWidth="3.7109375" defaultRowHeight="15" x14ac:dyDescent="0.25"/>
  <cols>
    <col min="1" max="1" width="4" customWidth="1"/>
    <col min="2" max="2" width="11.5703125" customWidth="1"/>
    <col min="3" max="3" width="4" bestFit="1" customWidth="1"/>
    <col min="4" max="4" width="4.85546875" style="257" customWidth="1"/>
    <col min="5" max="5" width="3.85546875" customWidth="1"/>
    <col min="6" max="6" width="5.7109375" customWidth="1"/>
    <col min="7" max="7" width="3.85546875" bestFit="1" customWidth="1"/>
    <col min="8" max="8" width="3.28515625" style="83" customWidth="1"/>
    <col min="9" max="9" width="3.85546875" style="83" bestFit="1" customWidth="1"/>
    <col min="10" max="10" width="3.28515625" style="83" customWidth="1"/>
    <col min="11" max="11" width="3.85546875" style="83" bestFit="1" customWidth="1"/>
    <col min="12" max="12" width="3.28515625" style="83" customWidth="1"/>
    <col min="13" max="13" width="3.85546875" style="83" bestFit="1" customWidth="1"/>
    <col min="14" max="14" width="3.140625" style="83" customWidth="1"/>
    <col min="15" max="15" width="3.85546875" style="83" bestFit="1" customWidth="1"/>
    <col min="16" max="16" width="3.140625" style="83" customWidth="1"/>
    <col min="17" max="17" width="3.42578125" style="83" customWidth="1"/>
    <col min="18" max="18" width="3.28515625" style="83" customWidth="1"/>
    <col min="19" max="19" width="3.5703125" style="229" customWidth="1"/>
    <col min="20" max="20" width="3.85546875" style="223" bestFit="1" customWidth="1"/>
    <col min="21" max="21" width="4" style="229" customWidth="1"/>
    <col min="22" max="22" width="3.140625" style="223" customWidth="1"/>
    <col min="23" max="23" width="3.85546875" style="229" bestFit="1" customWidth="1"/>
    <col min="24" max="24" width="3.42578125" style="229" customWidth="1"/>
    <col min="25" max="25" width="3.85546875" style="229" bestFit="1" customWidth="1"/>
    <col min="26" max="26" width="3.42578125" style="229" customWidth="1"/>
    <col min="27" max="27" width="3.85546875" style="83" bestFit="1" customWidth="1"/>
    <col min="28" max="28" width="3.85546875" style="83" customWidth="1"/>
    <col min="29" max="29" width="3.85546875" style="83" bestFit="1" customWidth="1"/>
    <col min="30" max="30" width="3.28515625" style="83" customWidth="1"/>
    <col min="31" max="31" width="3.85546875" style="83" bestFit="1" customWidth="1"/>
    <col min="32" max="32" width="3.5703125" style="83" customWidth="1"/>
    <col min="33" max="33" width="3.85546875" bestFit="1" customWidth="1"/>
    <col min="34" max="34" width="3.140625" style="83" customWidth="1"/>
    <col min="35" max="35" width="3.42578125" style="83" customWidth="1"/>
    <col min="36" max="36" width="3.28515625" style="83" customWidth="1"/>
  </cols>
  <sheetData>
    <row r="1" spans="1:36" x14ac:dyDescent="0.25">
      <c r="A1" s="1"/>
      <c r="B1" s="325" t="s">
        <v>41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36" x14ac:dyDescent="0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</row>
    <row r="3" spans="1:36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17"/>
      <c r="T3" s="213"/>
      <c r="U3" s="117"/>
      <c r="V3" s="213"/>
      <c r="W3" s="117"/>
      <c r="X3" s="117"/>
      <c r="Y3" s="117"/>
      <c r="Z3" s="117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5">
      <c r="A4" s="305" t="s">
        <v>1</v>
      </c>
      <c r="B4" s="306" t="s">
        <v>2</v>
      </c>
      <c r="C4" s="306" t="s">
        <v>3</v>
      </c>
      <c r="D4" s="306"/>
      <c r="E4" s="306" t="s">
        <v>4</v>
      </c>
      <c r="F4" s="306"/>
      <c r="G4" s="307" t="s">
        <v>5</v>
      </c>
      <c r="H4" s="307"/>
      <c r="I4" s="308" t="s">
        <v>6</v>
      </c>
      <c r="J4" s="309"/>
      <c r="K4" s="306" t="s">
        <v>7</v>
      </c>
      <c r="L4" s="306"/>
      <c r="M4" s="306" t="s">
        <v>8</v>
      </c>
      <c r="N4" s="306"/>
      <c r="O4" s="308" t="s">
        <v>9</v>
      </c>
      <c r="P4" s="309"/>
      <c r="Q4" s="308" t="s">
        <v>10</v>
      </c>
      <c r="R4" s="309"/>
      <c r="S4" s="308" t="s">
        <v>11</v>
      </c>
      <c r="T4" s="309"/>
      <c r="U4" s="306" t="s">
        <v>12</v>
      </c>
      <c r="V4" s="306"/>
      <c r="W4" s="316" t="s">
        <v>13</v>
      </c>
      <c r="X4" s="317"/>
      <c r="Y4" s="317"/>
      <c r="Z4" s="318"/>
      <c r="AA4" s="307" t="s">
        <v>14</v>
      </c>
      <c r="AB4" s="307"/>
      <c r="AC4" s="307" t="s">
        <v>15</v>
      </c>
      <c r="AD4" s="307"/>
      <c r="AE4" s="307" t="s">
        <v>16</v>
      </c>
      <c r="AF4" s="307"/>
      <c r="AG4" s="308" t="s">
        <v>17</v>
      </c>
      <c r="AH4" s="309"/>
      <c r="AI4" s="319" t="s">
        <v>18</v>
      </c>
      <c r="AJ4" s="320"/>
    </row>
    <row r="5" spans="1:36" ht="45" customHeight="1" x14ac:dyDescent="0.25">
      <c r="A5" s="305"/>
      <c r="B5" s="306"/>
      <c r="C5" s="306"/>
      <c r="D5" s="306"/>
      <c r="E5" s="306"/>
      <c r="F5" s="306"/>
      <c r="G5" s="307"/>
      <c r="H5" s="307"/>
      <c r="I5" s="310"/>
      <c r="J5" s="311"/>
      <c r="K5" s="306"/>
      <c r="L5" s="306"/>
      <c r="M5" s="306"/>
      <c r="N5" s="306"/>
      <c r="O5" s="310"/>
      <c r="P5" s="311"/>
      <c r="Q5" s="310"/>
      <c r="R5" s="311"/>
      <c r="S5" s="310"/>
      <c r="T5" s="311"/>
      <c r="U5" s="306"/>
      <c r="V5" s="306"/>
      <c r="W5" s="323" t="s">
        <v>19</v>
      </c>
      <c r="X5" s="324"/>
      <c r="Y5" s="323" t="s">
        <v>20</v>
      </c>
      <c r="Z5" s="324"/>
      <c r="AA5" s="307"/>
      <c r="AB5" s="307"/>
      <c r="AC5" s="307"/>
      <c r="AD5" s="307"/>
      <c r="AE5" s="307"/>
      <c r="AF5" s="307"/>
      <c r="AG5" s="310"/>
      <c r="AH5" s="311"/>
      <c r="AI5" s="321"/>
      <c r="AJ5" s="322"/>
    </row>
    <row r="6" spans="1:36" ht="57" customHeight="1" x14ac:dyDescent="0.25">
      <c r="A6" s="305"/>
      <c r="B6" s="306"/>
      <c r="C6" s="4">
        <v>2014</v>
      </c>
      <c r="D6" s="243">
        <v>2015</v>
      </c>
      <c r="E6" s="4">
        <v>2014</v>
      </c>
      <c r="F6" s="4">
        <v>2015</v>
      </c>
      <c r="G6" s="4">
        <v>2014</v>
      </c>
      <c r="H6" s="190">
        <v>2015</v>
      </c>
      <c r="I6" s="190">
        <v>2014</v>
      </c>
      <c r="J6" s="190">
        <v>2015</v>
      </c>
      <c r="K6" s="190">
        <v>2014</v>
      </c>
      <c r="L6" s="190">
        <v>2015</v>
      </c>
      <c r="M6" s="190">
        <v>2014</v>
      </c>
      <c r="N6" s="190">
        <v>2015</v>
      </c>
      <c r="O6" s="190">
        <v>2014</v>
      </c>
      <c r="P6" s="190">
        <v>2015</v>
      </c>
      <c r="Q6" s="190">
        <v>2014</v>
      </c>
      <c r="R6" s="201">
        <v>2015</v>
      </c>
      <c r="S6" s="244">
        <v>2014</v>
      </c>
      <c r="T6" s="214">
        <v>2015</v>
      </c>
      <c r="U6" s="202">
        <v>2014</v>
      </c>
      <c r="V6" s="214">
        <v>2015</v>
      </c>
      <c r="W6" s="244">
        <v>2014</v>
      </c>
      <c r="X6" s="244">
        <v>2015</v>
      </c>
      <c r="Y6" s="244">
        <v>2014</v>
      </c>
      <c r="Z6" s="244">
        <v>2015</v>
      </c>
      <c r="AA6" s="190">
        <v>2014</v>
      </c>
      <c r="AB6" s="190">
        <v>2015</v>
      </c>
      <c r="AC6" s="190">
        <v>2014</v>
      </c>
      <c r="AD6" s="190">
        <v>2015</v>
      </c>
      <c r="AE6" s="190">
        <v>2014</v>
      </c>
      <c r="AF6" s="190">
        <v>2015</v>
      </c>
      <c r="AG6" s="4">
        <v>2014</v>
      </c>
      <c r="AH6" s="190">
        <v>2015</v>
      </c>
      <c r="AI6" s="190">
        <v>2014</v>
      </c>
      <c r="AJ6" s="5">
        <v>2015</v>
      </c>
    </row>
    <row r="7" spans="1:36" x14ac:dyDescent="0.25">
      <c r="A7" s="6">
        <v>1</v>
      </c>
      <c r="B7" s="7" t="s">
        <v>21</v>
      </c>
      <c r="C7" s="8">
        <f t="shared" ref="C7:E22" si="0">AI7+AG7+AE7+AC7+AA7+U7+S7+Q7+O7+M7+K7+I7+G7</f>
        <v>1</v>
      </c>
      <c r="D7" s="7">
        <v>10</v>
      </c>
      <c r="E7" s="7">
        <v>4</v>
      </c>
      <c r="F7" s="9">
        <f t="shared" ref="F7:F24" si="1">D7*100/C7-100</f>
        <v>900</v>
      </c>
      <c r="G7" s="7"/>
      <c r="H7" s="7"/>
      <c r="I7" s="7"/>
      <c r="J7" s="7"/>
      <c r="K7" s="7"/>
      <c r="L7" s="7"/>
      <c r="M7" s="7"/>
      <c r="N7" s="7"/>
      <c r="O7" s="7"/>
      <c r="P7" s="7"/>
      <c r="Q7" s="7">
        <v>1</v>
      </c>
      <c r="R7" s="7"/>
      <c r="S7" s="119"/>
      <c r="T7" s="215"/>
      <c r="U7" s="119"/>
      <c r="V7" s="215"/>
      <c r="W7" s="119"/>
      <c r="X7" s="119"/>
      <c r="Y7" s="119"/>
      <c r="Z7" s="119"/>
      <c r="AA7" s="7"/>
      <c r="AB7" s="7"/>
      <c r="AC7" s="7"/>
      <c r="AD7" s="7"/>
      <c r="AE7" s="7"/>
      <c r="AF7" s="7"/>
      <c r="AG7" s="7"/>
      <c r="AH7" s="7"/>
      <c r="AI7" s="7"/>
      <c r="AJ7" s="10"/>
    </row>
    <row r="8" spans="1:36" x14ac:dyDescent="0.25">
      <c r="A8" s="6">
        <v>2</v>
      </c>
      <c r="B8" s="7" t="s">
        <v>22</v>
      </c>
      <c r="C8" s="8">
        <f t="shared" si="0"/>
        <v>3</v>
      </c>
      <c r="D8" s="7">
        <f t="shared" si="0"/>
        <v>0</v>
      </c>
      <c r="E8" s="7">
        <f t="shared" si="0"/>
        <v>3</v>
      </c>
      <c r="F8" s="9">
        <f t="shared" si="1"/>
        <v>-100</v>
      </c>
      <c r="G8" s="7"/>
      <c r="H8" s="7"/>
      <c r="I8" s="7"/>
      <c r="J8" s="7"/>
      <c r="K8" s="7">
        <v>1</v>
      </c>
      <c r="L8" s="7"/>
      <c r="M8" s="7"/>
      <c r="N8" s="7"/>
      <c r="O8" s="7">
        <v>1</v>
      </c>
      <c r="P8" s="7"/>
      <c r="Q8" s="7"/>
      <c r="R8" s="7"/>
      <c r="S8" s="119"/>
      <c r="T8" s="215"/>
      <c r="U8" s="119">
        <v>1</v>
      </c>
      <c r="V8" s="215"/>
      <c r="W8" s="119"/>
      <c r="X8" s="119"/>
      <c r="Y8" s="119">
        <v>1</v>
      </c>
      <c r="Z8" s="119"/>
      <c r="AA8" s="7"/>
      <c r="AB8" s="7"/>
      <c r="AC8" s="7"/>
      <c r="AD8" s="7"/>
      <c r="AE8" s="7"/>
      <c r="AF8" s="7"/>
      <c r="AG8" s="7"/>
      <c r="AH8" s="7"/>
      <c r="AI8" s="7"/>
      <c r="AJ8" s="10"/>
    </row>
    <row r="9" spans="1:36" x14ac:dyDescent="0.25">
      <c r="A9" s="6">
        <v>3</v>
      </c>
      <c r="B9" s="7" t="s">
        <v>23</v>
      </c>
      <c r="C9" s="8">
        <f t="shared" si="0"/>
        <v>4</v>
      </c>
      <c r="D9" s="7">
        <f t="shared" si="0"/>
        <v>1</v>
      </c>
      <c r="E9" s="7">
        <f t="shared" si="0"/>
        <v>4</v>
      </c>
      <c r="F9" s="9">
        <f t="shared" si="1"/>
        <v>-75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19"/>
      <c r="T9" s="215"/>
      <c r="U9" s="119">
        <v>4</v>
      </c>
      <c r="V9" s="215">
        <v>1</v>
      </c>
      <c r="W9" s="119"/>
      <c r="X9" s="119"/>
      <c r="Y9" s="119">
        <v>4</v>
      </c>
      <c r="Z9" s="119">
        <v>1</v>
      </c>
      <c r="AA9" s="7"/>
      <c r="AB9" s="7"/>
      <c r="AC9" s="7"/>
      <c r="AD9" s="7"/>
      <c r="AE9" s="7"/>
      <c r="AF9" s="7"/>
      <c r="AG9" s="7"/>
      <c r="AH9" s="7"/>
      <c r="AI9" s="7"/>
      <c r="AJ9" s="10"/>
    </row>
    <row r="10" spans="1:36" x14ac:dyDescent="0.25">
      <c r="A10" s="11">
        <v>4</v>
      </c>
      <c r="B10" s="7" t="s">
        <v>24</v>
      </c>
      <c r="C10" s="8">
        <f t="shared" si="0"/>
        <v>3</v>
      </c>
      <c r="D10" s="7">
        <f t="shared" si="0"/>
        <v>0</v>
      </c>
      <c r="E10" s="7">
        <f t="shared" si="0"/>
        <v>3</v>
      </c>
      <c r="F10" s="9">
        <f t="shared" si="1"/>
        <v>-100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20"/>
      <c r="T10" s="216"/>
      <c r="U10" s="120">
        <v>3</v>
      </c>
      <c r="V10" s="216"/>
      <c r="W10" s="119"/>
      <c r="X10" s="119"/>
      <c r="Y10" s="120">
        <v>3</v>
      </c>
      <c r="Z10" s="120"/>
      <c r="AA10" s="8"/>
      <c r="AB10" s="8"/>
      <c r="AC10" s="8"/>
      <c r="AD10" s="8"/>
      <c r="AE10" s="8"/>
      <c r="AF10" s="8"/>
      <c r="AG10" s="8"/>
      <c r="AH10" s="8"/>
      <c r="AI10" s="8"/>
      <c r="AJ10" s="12"/>
    </row>
    <row r="11" spans="1:36" x14ac:dyDescent="0.25">
      <c r="A11" s="6">
        <v>5</v>
      </c>
      <c r="B11" s="7" t="s">
        <v>25</v>
      </c>
      <c r="C11" s="8">
        <f t="shared" si="0"/>
        <v>0</v>
      </c>
      <c r="D11" s="7">
        <f t="shared" si="0"/>
        <v>0</v>
      </c>
      <c r="E11" s="7">
        <f t="shared" si="0"/>
        <v>0</v>
      </c>
      <c r="F11" s="9"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19"/>
      <c r="T11" s="215"/>
      <c r="U11" s="119"/>
      <c r="V11" s="215"/>
      <c r="W11" s="119"/>
      <c r="X11" s="119"/>
      <c r="Y11" s="119"/>
      <c r="Z11" s="119"/>
      <c r="AA11" s="7"/>
      <c r="AB11" s="7"/>
      <c r="AC11" s="7"/>
      <c r="AD11" s="7"/>
      <c r="AE11" s="7"/>
      <c r="AF11" s="7"/>
      <c r="AG11" s="7"/>
      <c r="AH11" s="7"/>
      <c r="AI11" s="7"/>
      <c r="AJ11" s="10"/>
    </row>
    <row r="12" spans="1:36" x14ac:dyDescent="0.25">
      <c r="A12" s="6">
        <v>6</v>
      </c>
      <c r="B12" s="7" t="s">
        <v>26</v>
      </c>
      <c r="C12" s="8">
        <f t="shared" si="0"/>
        <v>2</v>
      </c>
      <c r="D12" s="7">
        <f t="shared" si="0"/>
        <v>0</v>
      </c>
      <c r="E12" s="7">
        <v>2</v>
      </c>
      <c r="F12" s="9">
        <f t="shared" si="1"/>
        <v>-100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19"/>
      <c r="T12" s="215"/>
      <c r="U12" s="119">
        <v>2</v>
      </c>
      <c r="V12" s="215"/>
      <c r="W12" s="119"/>
      <c r="X12" s="119"/>
      <c r="Y12" s="119">
        <v>2</v>
      </c>
      <c r="Z12" s="119"/>
      <c r="AA12" s="7"/>
      <c r="AB12" s="7"/>
      <c r="AC12" s="7"/>
      <c r="AD12" s="7"/>
      <c r="AE12" s="7"/>
      <c r="AF12" s="7"/>
      <c r="AG12" s="7"/>
      <c r="AH12" s="7"/>
      <c r="AI12" s="7"/>
      <c r="AJ12" s="10"/>
    </row>
    <row r="13" spans="1:36" x14ac:dyDescent="0.25">
      <c r="A13" s="6">
        <v>7</v>
      </c>
      <c r="B13" s="7" t="s">
        <v>27</v>
      </c>
      <c r="C13" s="8">
        <f t="shared" si="0"/>
        <v>1</v>
      </c>
      <c r="D13" s="7">
        <f t="shared" si="0"/>
        <v>0</v>
      </c>
      <c r="E13" s="7">
        <f>AK13+AI13+AG13+AE13+AC13+W13+U13+S13+Q13+O13+M13+K13+I13</f>
        <v>1</v>
      </c>
      <c r="F13" s="9">
        <f t="shared" si="1"/>
        <v>-100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19"/>
      <c r="T13" s="215"/>
      <c r="U13" s="119"/>
      <c r="V13" s="215"/>
      <c r="W13" s="119"/>
      <c r="X13" s="119"/>
      <c r="Y13" s="119"/>
      <c r="Z13" s="119"/>
      <c r="AA13" s="7"/>
      <c r="AB13" s="7"/>
      <c r="AC13" s="7"/>
      <c r="AD13" s="7"/>
      <c r="AE13" s="7"/>
      <c r="AF13" s="7"/>
      <c r="AG13" s="7"/>
      <c r="AH13" s="7"/>
      <c r="AI13" s="7">
        <v>1</v>
      </c>
      <c r="AJ13" s="10"/>
    </row>
    <row r="14" spans="1:36" x14ac:dyDescent="0.25">
      <c r="A14" s="6">
        <v>8</v>
      </c>
      <c r="B14" s="7" t="s">
        <v>28</v>
      </c>
      <c r="C14" s="8">
        <f t="shared" si="0"/>
        <v>3</v>
      </c>
      <c r="D14" s="7">
        <f t="shared" si="0"/>
        <v>4</v>
      </c>
      <c r="E14" s="7">
        <v>1</v>
      </c>
      <c r="F14" s="9">
        <f t="shared" si="1"/>
        <v>33.333333333333343</v>
      </c>
      <c r="G14" s="7"/>
      <c r="H14" s="7"/>
      <c r="I14" s="7"/>
      <c r="J14" s="7"/>
      <c r="K14" s="7"/>
      <c r="L14" s="7"/>
      <c r="M14" s="7"/>
      <c r="N14" s="7"/>
      <c r="O14" s="7">
        <v>2</v>
      </c>
      <c r="P14" s="7"/>
      <c r="Q14" s="7"/>
      <c r="R14" s="7"/>
      <c r="S14" s="119"/>
      <c r="T14" s="215">
        <v>1</v>
      </c>
      <c r="U14" s="119">
        <v>1</v>
      </c>
      <c r="V14" s="215">
        <v>2</v>
      </c>
      <c r="W14" s="119"/>
      <c r="X14" s="119"/>
      <c r="Y14" s="119">
        <v>1</v>
      </c>
      <c r="Z14" s="119">
        <v>2</v>
      </c>
      <c r="AA14" s="7"/>
      <c r="AB14" s="7"/>
      <c r="AC14" s="7"/>
      <c r="AD14" s="7"/>
      <c r="AE14" s="7"/>
      <c r="AF14" s="7"/>
      <c r="AG14" s="7"/>
      <c r="AH14" s="7"/>
      <c r="AI14" s="7"/>
      <c r="AJ14" s="10">
        <v>1</v>
      </c>
    </row>
    <row r="15" spans="1:36" x14ac:dyDescent="0.25">
      <c r="A15" s="6">
        <v>9</v>
      </c>
      <c r="B15" s="7" t="s">
        <v>29</v>
      </c>
      <c r="C15" s="8">
        <f t="shared" si="0"/>
        <v>1</v>
      </c>
      <c r="D15" s="7">
        <f t="shared" si="0"/>
        <v>0</v>
      </c>
      <c r="E15" s="7">
        <f>AK15+AI15+AG15+AE15+AC15+W15+U15+S15+Q15+O15+M15+K15+I15</f>
        <v>1</v>
      </c>
      <c r="F15" s="9">
        <f t="shared" si="1"/>
        <v>-100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19"/>
      <c r="T15" s="215"/>
      <c r="U15" s="119">
        <v>1</v>
      </c>
      <c r="V15" s="215"/>
      <c r="W15" s="119"/>
      <c r="X15" s="119"/>
      <c r="Y15" s="119">
        <v>1</v>
      </c>
      <c r="Z15" s="119"/>
      <c r="AA15" s="7"/>
      <c r="AB15" s="7"/>
      <c r="AC15" s="7"/>
      <c r="AD15" s="7"/>
      <c r="AE15" s="7"/>
      <c r="AF15" s="7"/>
      <c r="AG15" s="7"/>
      <c r="AH15" s="7"/>
      <c r="AI15" s="7"/>
      <c r="AJ15" s="10"/>
    </row>
    <row r="16" spans="1:36" x14ac:dyDescent="0.25">
      <c r="A16" s="6">
        <v>10</v>
      </c>
      <c r="B16" s="7" t="s">
        <v>30</v>
      </c>
      <c r="C16" s="8">
        <f t="shared" si="0"/>
        <v>3</v>
      </c>
      <c r="D16" s="7">
        <f t="shared" si="0"/>
        <v>0</v>
      </c>
      <c r="E16" s="7">
        <v>3</v>
      </c>
      <c r="F16" s="9">
        <f t="shared" si="1"/>
        <v>-100</v>
      </c>
      <c r="G16" s="7"/>
      <c r="H16" s="7"/>
      <c r="I16" s="7">
        <v>1</v>
      </c>
      <c r="J16" s="7"/>
      <c r="K16" s="7"/>
      <c r="L16" s="7"/>
      <c r="M16" s="7"/>
      <c r="N16" s="7"/>
      <c r="O16" s="7"/>
      <c r="P16" s="7"/>
      <c r="Q16" s="7"/>
      <c r="R16" s="7"/>
      <c r="S16" s="119">
        <v>1</v>
      </c>
      <c r="T16" s="215"/>
      <c r="U16" s="119">
        <v>1</v>
      </c>
      <c r="V16" s="215"/>
      <c r="W16" s="119"/>
      <c r="X16" s="119"/>
      <c r="Y16" s="119">
        <v>1</v>
      </c>
      <c r="Z16" s="119"/>
      <c r="AA16" s="7"/>
      <c r="AB16" s="7"/>
      <c r="AC16" s="7"/>
      <c r="AD16" s="7"/>
      <c r="AE16" s="7"/>
      <c r="AF16" s="7"/>
      <c r="AG16" s="7"/>
      <c r="AH16" s="7"/>
      <c r="AI16" s="7"/>
      <c r="AJ16" s="10"/>
    </row>
    <row r="17" spans="1:36" x14ac:dyDescent="0.25">
      <c r="A17" s="6">
        <v>11</v>
      </c>
      <c r="B17" s="7" t="s">
        <v>31</v>
      </c>
      <c r="C17" s="8">
        <f t="shared" si="0"/>
        <v>2</v>
      </c>
      <c r="D17" s="7">
        <f t="shared" si="0"/>
        <v>2</v>
      </c>
      <c r="E17" s="7"/>
      <c r="F17" s="9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>
        <v>1</v>
      </c>
      <c r="P17" s="7"/>
      <c r="Q17" s="7"/>
      <c r="R17" s="7"/>
      <c r="S17" s="119"/>
      <c r="T17" s="215">
        <v>2</v>
      </c>
      <c r="U17" s="119">
        <v>1</v>
      </c>
      <c r="V17" s="215"/>
      <c r="W17" s="119"/>
      <c r="X17" s="119"/>
      <c r="Y17" s="119">
        <v>1</v>
      </c>
      <c r="Z17" s="119"/>
      <c r="AA17" s="7"/>
      <c r="AB17" s="7"/>
      <c r="AC17" s="7"/>
      <c r="AD17" s="7"/>
      <c r="AE17" s="7"/>
      <c r="AF17" s="7"/>
      <c r="AG17" s="7"/>
      <c r="AH17" s="7"/>
      <c r="AI17" s="7"/>
      <c r="AJ17" s="10"/>
    </row>
    <row r="18" spans="1:36" x14ac:dyDescent="0.25">
      <c r="A18" s="6">
        <v>12</v>
      </c>
      <c r="B18" s="7" t="s">
        <v>32</v>
      </c>
      <c r="C18" s="8">
        <f t="shared" si="0"/>
        <v>0</v>
      </c>
      <c r="D18" s="7">
        <f t="shared" si="0"/>
        <v>2</v>
      </c>
      <c r="E18" s="7">
        <v>2</v>
      </c>
      <c r="F18" s="9">
        <v>100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19"/>
      <c r="T18" s="215"/>
      <c r="U18" s="119"/>
      <c r="V18" s="215">
        <v>1</v>
      </c>
      <c r="W18" s="119"/>
      <c r="X18" s="119"/>
      <c r="Y18" s="119"/>
      <c r="Z18" s="119">
        <v>1</v>
      </c>
      <c r="AA18" s="7"/>
      <c r="AB18" s="7"/>
      <c r="AC18" s="7"/>
      <c r="AD18" s="7"/>
      <c r="AE18" s="7"/>
      <c r="AF18" s="7"/>
      <c r="AG18" s="7"/>
      <c r="AH18" s="7"/>
      <c r="AI18" s="7"/>
      <c r="AJ18" s="10">
        <v>1</v>
      </c>
    </row>
    <row r="19" spans="1:36" x14ac:dyDescent="0.25">
      <c r="A19" s="6">
        <v>13</v>
      </c>
      <c r="B19" s="7" t="s">
        <v>33</v>
      </c>
      <c r="C19" s="8">
        <f t="shared" si="0"/>
        <v>0</v>
      </c>
      <c r="D19" s="7">
        <f t="shared" si="0"/>
        <v>1</v>
      </c>
      <c r="E19" s="7">
        <v>1</v>
      </c>
      <c r="F19" s="9">
        <v>100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19"/>
      <c r="T19" s="215"/>
      <c r="U19" s="119"/>
      <c r="V19" s="215">
        <v>1</v>
      </c>
      <c r="W19" s="119"/>
      <c r="X19" s="119"/>
      <c r="Y19" s="119"/>
      <c r="Z19" s="119">
        <v>1</v>
      </c>
      <c r="AA19" s="7"/>
      <c r="AB19" s="7"/>
      <c r="AC19" s="7"/>
      <c r="AD19" s="7"/>
      <c r="AE19" s="7"/>
      <c r="AF19" s="7"/>
      <c r="AG19" s="7"/>
      <c r="AH19" s="7"/>
      <c r="AI19" s="7"/>
      <c r="AJ19" s="10"/>
    </row>
    <row r="20" spans="1:36" ht="15.75" thickBot="1" x14ac:dyDescent="0.3">
      <c r="A20" s="11">
        <v>14</v>
      </c>
      <c r="B20" s="8" t="s">
        <v>34</v>
      </c>
      <c r="C20" s="8">
        <f t="shared" si="0"/>
        <v>3</v>
      </c>
      <c r="D20" s="7">
        <f t="shared" si="0"/>
        <v>2</v>
      </c>
      <c r="E20" s="7">
        <v>1</v>
      </c>
      <c r="F20" s="9">
        <f t="shared" si="1"/>
        <v>-33.333333333333329</v>
      </c>
      <c r="G20" s="8"/>
      <c r="H20" s="8"/>
      <c r="I20" s="8"/>
      <c r="J20" s="8"/>
      <c r="K20" s="8"/>
      <c r="L20" s="8"/>
      <c r="M20" s="8"/>
      <c r="N20" s="8"/>
      <c r="O20" s="8"/>
      <c r="P20" s="8">
        <v>2</v>
      </c>
      <c r="Q20" s="8"/>
      <c r="R20" s="8"/>
      <c r="S20" s="120"/>
      <c r="T20" s="216"/>
      <c r="U20" s="120">
        <v>3</v>
      </c>
      <c r="V20" s="216"/>
      <c r="W20" s="119">
        <v>3</v>
      </c>
      <c r="X20" s="119"/>
      <c r="Y20" s="120"/>
      <c r="Z20" s="120"/>
      <c r="AA20" s="8"/>
      <c r="AB20" s="8"/>
      <c r="AC20" s="8"/>
      <c r="AD20" s="8"/>
      <c r="AE20" s="8"/>
      <c r="AF20" s="8"/>
      <c r="AG20" s="8"/>
      <c r="AH20" s="8"/>
      <c r="AI20" s="8"/>
      <c r="AJ20" s="12"/>
    </row>
    <row r="21" spans="1:36" ht="15.75" thickBot="1" x14ac:dyDescent="0.3">
      <c r="A21" s="13">
        <v>15</v>
      </c>
      <c r="B21" s="14" t="s">
        <v>35</v>
      </c>
      <c r="C21" s="8">
        <f t="shared" si="0"/>
        <v>7</v>
      </c>
      <c r="D21" s="7">
        <f t="shared" si="0"/>
        <v>8</v>
      </c>
      <c r="E21" s="7">
        <v>0</v>
      </c>
      <c r="F21" s="9">
        <f t="shared" si="1"/>
        <v>14.285714285714292</v>
      </c>
      <c r="G21" s="14"/>
      <c r="H21" s="14"/>
      <c r="I21" s="14"/>
      <c r="J21" s="14"/>
      <c r="K21" s="14"/>
      <c r="L21" s="14"/>
      <c r="M21" s="14"/>
      <c r="N21" s="14"/>
      <c r="O21" s="14">
        <v>4</v>
      </c>
      <c r="P21" s="14">
        <v>6</v>
      </c>
      <c r="Q21" s="14"/>
      <c r="R21" s="14"/>
      <c r="S21" s="121"/>
      <c r="T21" s="217">
        <v>1</v>
      </c>
      <c r="U21" s="121">
        <v>2</v>
      </c>
      <c r="V21" s="217"/>
      <c r="W21" s="119">
        <v>2</v>
      </c>
      <c r="X21" s="119"/>
      <c r="Y21" s="121"/>
      <c r="Z21" s="121"/>
      <c r="AA21" s="14"/>
      <c r="AB21" s="14"/>
      <c r="AC21" s="14"/>
      <c r="AD21" s="14"/>
      <c r="AE21" s="14"/>
      <c r="AF21" s="14"/>
      <c r="AG21" s="14"/>
      <c r="AH21" s="14"/>
      <c r="AI21" s="15">
        <v>1</v>
      </c>
      <c r="AJ21" s="16">
        <v>1</v>
      </c>
    </row>
    <row r="22" spans="1:36" x14ac:dyDescent="0.25">
      <c r="A22" s="17">
        <v>16</v>
      </c>
      <c r="B22" s="18" t="s">
        <v>36</v>
      </c>
      <c r="C22" s="8">
        <f t="shared" si="0"/>
        <v>0</v>
      </c>
      <c r="D22" s="7">
        <f t="shared" si="0"/>
        <v>1</v>
      </c>
      <c r="E22" s="7">
        <v>1</v>
      </c>
      <c r="F22" s="9">
        <v>100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22"/>
      <c r="T22" s="218"/>
      <c r="U22" s="122"/>
      <c r="V22" s="218"/>
      <c r="W22" s="119"/>
      <c r="X22" s="119"/>
      <c r="Y22" s="122"/>
      <c r="Z22" s="122"/>
      <c r="AA22" s="18"/>
      <c r="AB22" s="18"/>
      <c r="AC22" s="18"/>
      <c r="AD22" s="18"/>
      <c r="AE22" s="18"/>
      <c r="AF22" s="18"/>
      <c r="AG22" s="18"/>
      <c r="AH22" s="18"/>
      <c r="AI22" s="18"/>
      <c r="AJ22" s="19"/>
    </row>
    <row r="23" spans="1:36" ht="15.75" thickBot="1" x14ac:dyDescent="0.3">
      <c r="A23" s="11">
        <v>17</v>
      </c>
      <c r="B23" s="8" t="s">
        <v>37</v>
      </c>
      <c r="C23" s="8">
        <f>AI23+AG23+AE23+AC23+AA23+U23+S23+Q23+O23+M23+K23+I23+G23</f>
        <v>1</v>
      </c>
      <c r="D23" s="7">
        <f>AJ23+AH23+AF23+AD23+AB23+V23+T23+R23+P23+N23+L23+J23+H23</f>
        <v>1</v>
      </c>
      <c r="E23" s="7">
        <v>0</v>
      </c>
      <c r="F23" s="9">
        <f t="shared" si="1"/>
        <v>0</v>
      </c>
      <c r="G23" s="8"/>
      <c r="H23" s="8"/>
      <c r="I23" s="8"/>
      <c r="J23" s="8"/>
      <c r="K23" s="8"/>
      <c r="L23" s="8"/>
      <c r="M23" s="8"/>
      <c r="N23" s="8"/>
      <c r="O23" s="7"/>
      <c r="P23" s="20"/>
      <c r="Q23" s="8"/>
      <c r="R23" s="8"/>
      <c r="S23" s="120"/>
      <c r="T23" s="216"/>
      <c r="U23" s="120">
        <v>1</v>
      </c>
      <c r="V23" s="216">
        <v>1</v>
      </c>
      <c r="W23" s="119"/>
      <c r="X23" s="119"/>
      <c r="Y23" s="120">
        <v>1</v>
      </c>
      <c r="Z23" s="120">
        <v>1</v>
      </c>
      <c r="AA23" s="8"/>
      <c r="AB23" s="8"/>
      <c r="AC23" s="8"/>
      <c r="AD23" s="8"/>
      <c r="AE23" s="8"/>
      <c r="AF23" s="8"/>
      <c r="AG23" s="8"/>
      <c r="AH23" s="8"/>
      <c r="AI23" s="8"/>
      <c r="AJ23" s="12"/>
    </row>
    <row r="24" spans="1:36" ht="15.75" thickBot="1" x14ac:dyDescent="0.3">
      <c r="A24" s="13">
        <v>58</v>
      </c>
      <c r="B24" s="14" t="s">
        <v>38</v>
      </c>
      <c r="C24" s="14">
        <f>C7+C8+C9+C10+C11+C12+C13+C14+C15+C16+C17+C18+C19+C20+C21+C22+C23</f>
        <v>34</v>
      </c>
      <c r="D24" s="14">
        <f>D7+D8+D9+D10+D11+D12+D13+D14+D15+D16+D17+D18+D19+D20+D21+D22+D23</f>
        <v>32</v>
      </c>
      <c r="E24" s="14">
        <v>11</v>
      </c>
      <c r="F24" s="9">
        <f t="shared" si="1"/>
        <v>-5.8823529411764639</v>
      </c>
      <c r="G24" s="14">
        <f t="shared" ref="G24:V24" si="2">G7+G8+G9+G10+G11+G12+G13+G14+G15+G16+G17+G18+G19+G20+G21+G22+G23</f>
        <v>0</v>
      </c>
      <c r="H24" s="14">
        <f t="shared" si="2"/>
        <v>0</v>
      </c>
      <c r="I24" s="14">
        <f t="shared" si="2"/>
        <v>1</v>
      </c>
      <c r="J24" s="14">
        <f t="shared" si="2"/>
        <v>0</v>
      </c>
      <c r="K24" s="14">
        <f t="shared" si="2"/>
        <v>1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8</v>
      </c>
      <c r="P24" s="14">
        <f t="shared" si="2"/>
        <v>9</v>
      </c>
      <c r="Q24" s="14">
        <f t="shared" si="2"/>
        <v>1</v>
      </c>
      <c r="R24" s="14">
        <f t="shared" si="2"/>
        <v>0</v>
      </c>
      <c r="S24" s="121">
        <f t="shared" si="2"/>
        <v>1</v>
      </c>
      <c r="T24" s="217">
        <f t="shared" si="2"/>
        <v>4</v>
      </c>
      <c r="U24" s="121">
        <f t="shared" si="2"/>
        <v>20</v>
      </c>
      <c r="V24" s="217">
        <f t="shared" si="2"/>
        <v>6</v>
      </c>
      <c r="W24" s="121">
        <f>W7+W8+W9+W10+W11+W12+W13+W14+W15+W16+W17+W18+W19+W20+W21+W22+W23</f>
        <v>5</v>
      </c>
      <c r="X24" s="121">
        <f>X7+X8+X9+X10+X11+X12+X13+X14+X15+X16+X17+X18+X19+X20+X21+X22+X23</f>
        <v>0</v>
      </c>
      <c r="Y24" s="121">
        <f>Y7+Y8+Y9+Y10+Y11+Y12+Y13+Y14+Y15+Y16+Y17+Y18+Y19+Y20+Y21+Y22+Y23</f>
        <v>15</v>
      </c>
      <c r="Z24" s="121">
        <f>Z7+Z8+Z9+Z10+Z11+Z12+Z13+Z14+Z15+Z16+Z17+Z18+Z19+Z20+Z21+Z22+Z23</f>
        <v>6</v>
      </c>
      <c r="AA24" s="14">
        <f t="shared" ref="AA24:AH24" si="3">AA7+AA8+AA9+AA10+AA11+AA12+AA13+AA14+AA15+AA16+AA17+AA18+AA19+AA20+AA21+AA22+AA23</f>
        <v>0</v>
      </c>
      <c r="AB24" s="14">
        <f t="shared" si="3"/>
        <v>0</v>
      </c>
      <c r="AC24" s="14">
        <f t="shared" si="3"/>
        <v>0</v>
      </c>
      <c r="AD24" s="14">
        <f t="shared" si="3"/>
        <v>0</v>
      </c>
      <c r="AE24" s="14">
        <f t="shared" si="3"/>
        <v>0</v>
      </c>
      <c r="AF24" s="14">
        <f t="shared" si="3"/>
        <v>0</v>
      </c>
      <c r="AG24" s="14">
        <f t="shared" si="3"/>
        <v>0</v>
      </c>
      <c r="AH24" s="14">
        <f t="shared" si="3"/>
        <v>0</v>
      </c>
      <c r="AI24" s="14">
        <f>AL9+AI11+AI12+AI13+AI14+AI15+AI16+AI17+AI18+AI19+AI20+AI21+AI22+AI23</f>
        <v>2</v>
      </c>
      <c r="AJ24" s="14">
        <f>AJ7+AJ8+AJ9+AJ10+AJ11+AJ12+AJ13+AJ14+AJ15+AJ16+AJ17+AJ18+AJ19+AJ20+AJ21+AJ22+AJ23</f>
        <v>3</v>
      </c>
    </row>
    <row r="25" spans="1:36" x14ac:dyDescent="0.25">
      <c r="A25" s="17">
        <v>19</v>
      </c>
      <c r="B25" s="18" t="s">
        <v>39</v>
      </c>
      <c r="C25" s="18">
        <f>D24-C24</f>
        <v>-2</v>
      </c>
      <c r="D25" s="18">
        <f>SUM(D7:D23)</f>
        <v>32</v>
      </c>
      <c r="E25" s="18"/>
      <c r="F25" s="18"/>
      <c r="G25" s="18">
        <f>H24-G24</f>
        <v>0</v>
      </c>
      <c r="H25" s="18"/>
      <c r="I25" s="18">
        <f>J24-I24</f>
        <v>-1</v>
      </c>
      <c r="J25" s="18"/>
      <c r="K25" s="18">
        <f>L24-K24</f>
        <v>-1</v>
      </c>
      <c r="L25" s="18"/>
      <c r="M25" s="18">
        <v>0</v>
      </c>
      <c r="N25" s="21"/>
      <c r="O25" s="18">
        <f>P24-O24</f>
        <v>1</v>
      </c>
      <c r="P25" s="18"/>
      <c r="Q25" s="18">
        <f>R24-Q24</f>
        <v>-1</v>
      </c>
      <c r="R25" s="18"/>
      <c r="S25" s="122">
        <f>T24-S24</f>
        <v>3</v>
      </c>
      <c r="T25" s="218"/>
      <c r="U25" s="122">
        <f>V24-U24</f>
        <v>-14</v>
      </c>
      <c r="V25" s="218"/>
      <c r="W25" s="122">
        <f>X24-W24</f>
        <v>-5</v>
      </c>
      <c r="X25" s="122">
        <f>X7+X8+X9+X10+X11+X12+X13+X14+X15+X16+X17+X18+X19+X20+X21+X22+X23</f>
        <v>0</v>
      </c>
      <c r="Y25" s="122">
        <f>Z24-Y24</f>
        <v>-9</v>
      </c>
      <c r="Z25" s="122"/>
      <c r="AA25" s="18">
        <f>AB24-AA24</f>
        <v>0</v>
      </c>
      <c r="AB25" s="18"/>
      <c r="AC25" s="18">
        <f>AD24-AC24</f>
        <v>0</v>
      </c>
      <c r="AD25" s="22"/>
      <c r="AE25" s="18">
        <f>AF24-AE24</f>
        <v>0</v>
      </c>
      <c r="AF25" s="18"/>
      <c r="AG25" s="18">
        <f>AH24-AG24</f>
        <v>0</v>
      </c>
      <c r="AH25" s="18"/>
      <c r="AI25" s="18">
        <f>AJ24-AI24</f>
        <v>1</v>
      </c>
      <c r="AJ25" s="18"/>
    </row>
    <row r="26" spans="1:36" s="26" customFormat="1" ht="51" customHeight="1" x14ac:dyDescent="0.25">
      <c r="A26" s="23">
        <v>20</v>
      </c>
      <c r="B26" s="24" t="s">
        <v>40</v>
      </c>
      <c r="C26" s="24"/>
      <c r="D26" s="25">
        <f>D24*100/C24-100</f>
        <v>-5.8823529411764639</v>
      </c>
      <c r="E26" s="24"/>
      <c r="F26" s="24"/>
      <c r="G26" s="24"/>
      <c r="H26" s="24"/>
      <c r="I26" s="24"/>
      <c r="J26" s="24"/>
      <c r="K26" s="24"/>
      <c r="L26" s="24"/>
      <c r="M26" s="24">
        <f>M24/100*L24+100</f>
        <v>100</v>
      </c>
      <c r="N26" s="24">
        <f>N24/100*M24+100</f>
        <v>100</v>
      </c>
      <c r="O26" s="24"/>
      <c r="P26" s="24">
        <f>P24/100*O24+100</f>
        <v>100.72</v>
      </c>
      <c r="Q26" s="24">
        <v>0</v>
      </c>
      <c r="R26" s="24"/>
      <c r="S26" s="123"/>
      <c r="T26" s="248">
        <f>T24/100*S24+100</f>
        <v>100.04</v>
      </c>
      <c r="U26" s="123">
        <v>0</v>
      </c>
      <c r="V26" s="219">
        <f>V24*100/U24-100</f>
        <v>-70</v>
      </c>
      <c r="W26" s="123"/>
      <c r="X26" s="123"/>
      <c r="Y26" s="123"/>
      <c r="Z26" s="123"/>
      <c r="AA26" s="24"/>
      <c r="AB26" s="24">
        <f>AB24/100*AA24+100</f>
        <v>100</v>
      </c>
      <c r="AC26" s="24"/>
      <c r="AD26" s="24">
        <f>AD24/100*AC24+100</f>
        <v>100</v>
      </c>
      <c r="AE26" s="24"/>
      <c r="AF26" s="193"/>
      <c r="AG26" s="24"/>
      <c r="AH26" s="24"/>
      <c r="AI26" s="24"/>
      <c r="AJ26" s="24">
        <f>AJ24/100*AI24+100</f>
        <v>100.06</v>
      </c>
    </row>
    <row r="27" spans="1:36" s="26" customFormat="1" ht="31.5" customHeight="1" x14ac:dyDescent="0.25">
      <c r="A27" s="84"/>
      <c r="B27" s="85"/>
      <c r="C27" s="85"/>
      <c r="D27" s="86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230"/>
      <c r="T27" s="249"/>
      <c r="U27" s="230"/>
      <c r="V27" s="220"/>
      <c r="W27" s="230"/>
      <c r="X27" s="230"/>
      <c r="Y27" s="230"/>
      <c r="Z27" s="230"/>
      <c r="AA27" s="85"/>
      <c r="AB27" s="85"/>
      <c r="AC27" s="85"/>
      <c r="AD27" s="85"/>
      <c r="AE27" s="85"/>
      <c r="AF27" s="194"/>
      <c r="AG27" s="85"/>
      <c r="AH27" s="85"/>
      <c r="AI27" s="85"/>
      <c r="AJ27" s="85"/>
    </row>
    <row r="28" spans="1:36" ht="24.75" customHeight="1" x14ac:dyDescent="0.25">
      <c r="A28" s="1"/>
      <c r="B28" s="325" t="s">
        <v>82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</row>
    <row r="29" spans="1:36" x14ac:dyDescent="0.25">
      <c r="A29" s="325" t="s">
        <v>0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</row>
    <row r="30" spans="1:36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17"/>
      <c r="T30" s="213"/>
      <c r="U30" s="117"/>
      <c r="V30" s="213"/>
      <c r="W30" s="117"/>
      <c r="X30" s="117"/>
      <c r="Y30" s="117"/>
      <c r="Z30" s="117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A31" s="305" t="s">
        <v>1</v>
      </c>
      <c r="B31" s="306" t="s">
        <v>2</v>
      </c>
      <c r="C31" s="306" t="s">
        <v>3</v>
      </c>
      <c r="D31" s="306"/>
      <c r="E31" s="306" t="s">
        <v>4</v>
      </c>
      <c r="F31" s="306"/>
      <c r="G31" s="307" t="s">
        <v>5</v>
      </c>
      <c r="H31" s="307"/>
      <c r="I31" s="308" t="s">
        <v>6</v>
      </c>
      <c r="J31" s="309"/>
      <c r="K31" s="306" t="s">
        <v>7</v>
      </c>
      <c r="L31" s="306"/>
      <c r="M31" s="306" t="s">
        <v>8</v>
      </c>
      <c r="N31" s="306"/>
      <c r="O31" s="308" t="s">
        <v>9</v>
      </c>
      <c r="P31" s="309"/>
      <c r="Q31" s="308" t="s">
        <v>10</v>
      </c>
      <c r="R31" s="309"/>
      <c r="S31" s="308" t="s">
        <v>11</v>
      </c>
      <c r="T31" s="309"/>
      <c r="U31" s="306" t="s">
        <v>12</v>
      </c>
      <c r="V31" s="306"/>
      <c r="W31" s="316" t="s">
        <v>13</v>
      </c>
      <c r="X31" s="317"/>
      <c r="Y31" s="317"/>
      <c r="Z31" s="318"/>
      <c r="AA31" s="307" t="s">
        <v>14</v>
      </c>
      <c r="AB31" s="307"/>
      <c r="AC31" s="307" t="s">
        <v>15</v>
      </c>
      <c r="AD31" s="307"/>
      <c r="AE31" s="307" t="s">
        <v>16</v>
      </c>
      <c r="AF31" s="307"/>
      <c r="AG31" s="308" t="s">
        <v>17</v>
      </c>
      <c r="AH31" s="309"/>
      <c r="AI31" s="319" t="s">
        <v>18</v>
      </c>
      <c r="AJ31" s="320"/>
    </row>
    <row r="32" spans="1:36" ht="51" customHeight="1" x14ac:dyDescent="0.25">
      <c r="A32" s="305"/>
      <c r="B32" s="306"/>
      <c r="C32" s="306"/>
      <c r="D32" s="306"/>
      <c r="E32" s="306"/>
      <c r="F32" s="306"/>
      <c r="G32" s="307"/>
      <c r="H32" s="307"/>
      <c r="I32" s="310"/>
      <c r="J32" s="311"/>
      <c r="K32" s="306"/>
      <c r="L32" s="306"/>
      <c r="M32" s="306"/>
      <c r="N32" s="306"/>
      <c r="O32" s="310"/>
      <c r="P32" s="311"/>
      <c r="Q32" s="310"/>
      <c r="R32" s="311"/>
      <c r="S32" s="310"/>
      <c r="T32" s="311"/>
      <c r="U32" s="306"/>
      <c r="V32" s="306"/>
      <c r="W32" s="323" t="s">
        <v>19</v>
      </c>
      <c r="X32" s="324"/>
      <c r="Y32" s="323" t="s">
        <v>20</v>
      </c>
      <c r="Z32" s="324"/>
      <c r="AA32" s="307"/>
      <c r="AB32" s="307"/>
      <c r="AC32" s="307"/>
      <c r="AD32" s="307"/>
      <c r="AE32" s="307"/>
      <c r="AF32" s="307"/>
      <c r="AG32" s="310"/>
      <c r="AH32" s="311"/>
      <c r="AI32" s="321"/>
      <c r="AJ32" s="322"/>
    </row>
    <row r="33" spans="1:36" ht="35.25" customHeight="1" x14ac:dyDescent="0.25">
      <c r="A33" s="305"/>
      <c r="B33" s="306"/>
      <c r="C33" s="4">
        <v>2014</v>
      </c>
      <c r="D33" s="243">
        <v>2015</v>
      </c>
      <c r="E33" s="4">
        <v>2014</v>
      </c>
      <c r="F33" s="4">
        <v>2015</v>
      </c>
      <c r="G33" s="4">
        <v>2014</v>
      </c>
      <c r="H33" s="190">
        <v>2015</v>
      </c>
      <c r="I33" s="190">
        <v>2014</v>
      </c>
      <c r="J33" s="190">
        <v>2015</v>
      </c>
      <c r="K33" s="190">
        <v>2014</v>
      </c>
      <c r="L33" s="190">
        <v>2015</v>
      </c>
      <c r="M33" s="190">
        <v>2014</v>
      </c>
      <c r="N33" s="190">
        <v>2015</v>
      </c>
      <c r="O33" s="190">
        <v>2014</v>
      </c>
      <c r="P33" s="190">
        <v>2015</v>
      </c>
      <c r="Q33" s="190">
        <v>2014</v>
      </c>
      <c r="R33" s="201">
        <v>2015</v>
      </c>
      <c r="S33" s="244">
        <v>2014</v>
      </c>
      <c r="T33" s="214">
        <v>2015</v>
      </c>
      <c r="U33" s="202">
        <v>2014</v>
      </c>
      <c r="V33" s="214">
        <v>2015</v>
      </c>
      <c r="W33" s="244">
        <v>2014</v>
      </c>
      <c r="X33" s="244">
        <v>2015</v>
      </c>
      <c r="Y33" s="244">
        <v>2014</v>
      </c>
      <c r="Z33" s="244">
        <v>2015</v>
      </c>
      <c r="AA33" s="190">
        <v>2014</v>
      </c>
      <c r="AB33" s="190">
        <v>2015</v>
      </c>
      <c r="AC33" s="190">
        <v>2014</v>
      </c>
      <c r="AD33" s="190">
        <v>2015</v>
      </c>
      <c r="AE33" s="190">
        <v>2014</v>
      </c>
      <c r="AF33" s="190">
        <v>2015</v>
      </c>
      <c r="AG33" s="4">
        <v>2014</v>
      </c>
      <c r="AH33" s="190">
        <v>2015</v>
      </c>
      <c r="AI33" s="190">
        <v>2014</v>
      </c>
      <c r="AJ33" s="5">
        <v>2015</v>
      </c>
    </row>
    <row r="34" spans="1:36" x14ac:dyDescent="0.25">
      <c r="A34" s="6">
        <v>1</v>
      </c>
      <c r="B34" s="7" t="s">
        <v>21</v>
      </c>
      <c r="C34" s="8">
        <f t="shared" ref="C34:C50" si="4">AI34+AG34+AE34+AC34+AA34+U34+S34+Q34+O34+M34+K34+I34+G34</f>
        <v>0</v>
      </c>
      <c r="D34" s="7">
        <f t="shared" ref="D34:D50" si="5">AJ34+AH34+AF34+AD34+AB34+V34+T34+R34+P34+N34+L34+J34+H34</f>
        <v>1</v>
      </c>
      <c r="E34" s="7">
        <v>1</v>
      </c>
      <c r="F34" s="9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>
        <v>1</v>
      </c>
      <c r="Q34" s="7"/>
      <c r="R34" s="7"/>
      <c r="S34" s="119"/>
      <c r="T34" s="215"/>
      <c r="U34" s="119"/>
      <c r="V34" s="215"/>
      <c r="W34" s="119"/>
      <c r="X34" s="119"/>
      <c r="Y34" s="119"/>
      <c r="Z34" s="119"/>
      <c r="AA34" s="7"/>
      <c r="AB34" s="7"/>
      <c r="AC34" s="7"/>
      <c r="AD34" s="7"/>
      <c r="AE34" s="7"/>
      <c r="AF34" s="7"/>
      <c r="AG34" s="7"/>
      <c r="AH34" s="7"/>
      <c r="AI34" s="7"/>
      <c r="AJ34" s="10"/>
    </row>
    <row r="35" spans="1:36" x14ac:dyDescent="0.25">
      <c r="A35" s="6">
        <v>2</v>
      </c>
      <c r="B35" s="7" t="s">
        <v>22</v>
      </c>
      <c r="C35" s="8">
        <f t="shared" si="4"/>
        <v>5</v>
      </c>
      <c r="D35" s="7">
        <f t="shared" si="5"/>
        <v>1</v>
      </c>
      <c r="E35" s="7">
        <f xml:space="preserve"> D35-C35</f>
        <v>-4</v>
      </c>
      <c r="F35" s="9">
        <f t="shared" ref="F35:F48" si="6">D35*100/C35-100</f>
        <v>-80</v>
      </c>
      <c r="G35" s="7"/>
      <c r="H35" s="7"/>
      <c r="I35" s="7"/>
      <c r="J35" s="7"/>
      <c r="K35" s="7">
        <v>1</v>
      </c>
      <c r="L35" s="7"/>
      <c r="M35" s="7"/>
      <c r="N35" s="7"/>
      <c r="O35" s="7">
        <v>2</v>
      </c>
      <c r="P35" s="7">
        <v>1</v>
      </c>
      <c r="Q35" s="7"/>
      <c r="R35" s="7"/>
      <c r="S35" s="119"/>
      <c r="T35" s="215"/>
      <c r="U35" s="119">
        <v>1</v>
      </c>
      <c r="V35" s="215"/>
      <c r="W35" s="119"/>
      <c r="X35" s="119"/>
      <c r="Y35" s="119">
        <v>1</v>
      </c>
      <c r="Z35" s="119"/>
      <c r="AA35" s="7"/>
      <c r="AB35" s="7"/>
      <c r="AC35" s="7"/>
      <c r="AD35" s="7"/>
      <c r="AE35" s="7"/>
      <c r="AF35" s="7"/>
      <c r="AG35" s="7"/>
      <c r="AH35" s="7"/>
      <c r="AI35" s="7">
        <v>1</v>
      </c>
      <c r="AJ35" s="10"/>
    </row>
    <row r="36" spans="1:36" x14ac:dyDescent="0.25">
      <c r="A36" s="6">
        <v>3</v>
      </c>
      <c r="B36" s="7" t="s">
        <v>23</v>
      </c>
      <c r="C36" s="8">
        <f t="shared" si="4"/>
        <v>6</v>
      </c>
      <c r="D36" s="7">
        <f t="shared" si="5"/>
        <v>4</v>
      </c>
      <c r="E36" s="7">
        <f t="shared" ref="E36:E50" si="7" xml:space="preserve"> D36-C36</f>
        <v>-2</v>
      </c>
      <c r="F36" s="9">
        <f t="shared" si="6"/>
        <v>-33.333333333333329</v>
      </c>
      <c r="G36" s="7"/>
      <c r="H36" s="7"/>
      <c r="I36" s="7"/>
      <c r="J36" s="7"/>
      <c r="K36" s="7"/>
      <c r="L36" s="7"/>
      <c r="M36" s="7"/>
      <c r="N36" s="7"/>
      <c r="O36" s="7">
        <v>1</v>
      </c>
      <c r="P36" s="7">
        <v>3</v>
      </c>
      <c r="Q36" s="7"/>
      <c r="R36" s="7"/>
      <c r="S36" s="119"/>
      <c r="T36" s="215"/>
      <c r="U36" s="119">
        <v>4</v>
      </c>
      <c r="V36" s="215">
        <v>1</v>
      </c>
      <c r="W36" s="119">
        <v>2</v>
      </c>
      <c r="X36" s="119"/>
      <c r="Y36" s="119">
        <v>2</v>
      </c>
      <c r="Z36" s="119">
        <v>1</v>
      </c>
      <c r="AA36" s="7"/>
      <c r="AB36" s="7"/>
      <c r="AC36" s="7"/>
      <c r="AD36" s="7"/>
      <c r="AE36" s="7"/>
      <c r="AF36" s="7"/>
      <c r="AG36" s="7"/>
      <c r="AH36" s="7"/>
      <c r="AI36" s="7">
        <v>1</v>
      </c>
      <c r="AJ36" s="10"/>
    </row>
    <row r="37" spans="1:36" x14ac:dyDescent="0.25">
      <c r="A37" s="11">
        <v>4</v>
      </c>
      <c r="B37" s="7" t="s">
        <v>24</v>
      </c>
      <c r="C37" s="8">
        <f t="shared" si="4"/>
        <v>5</v>
      </c>
      <c r="D37" s="7">
        <f t="shared" si="5"/>
        <v>1</v>
      </c>
      <c r="E37" s="7">
        <f t="shared" si="7"/>
        <v>-4</v>
      </c>
      <c r="F37" s="9">
        <f t="shared" si="6"/>
        <v>-80</v>
      </c>
      <c r="G37" s="8"/>
      <c r="H37" s="8"/>
      <c r="I37" s="8"/>
      <c r="J37" s="8"/>
      <c r="K37" s="8"/>
      <c r="L37" s="8"/>
      <c r="M37" s="8"/>
      <c r="N37" s="8"/>
      <c r="O37" s="8"/>
      <c r="P37" s="8">
        <v>1</v>
      </c>
      <c r="Q37" s="8"/>
      <c r="R37" s="8"/>
      <c r="S37" s="120"/>
      <c r="T37" s="216"/>
      <c r="U37" s="120">
        <v>4</v>
      </c>
      <c r="V37" s="216"/>
      <c r="W37" s="119">
        <v>1</v>
      </c>
      <c r="X37" s="119"/>
      <c r="Y37" s="120">
        <v>3</v>
      </c>
      <c r="Z37" s="120"/>
      <c r="AA37" s="8"/>
      <c r="AB37" s="8"/>
      <c r="AC37" s="8"/>
      <c r="AD37" s="8"/>
      <c r="AE37" s="8"/>
      <c r="AF37" s="8"/>
      <c r="AG37" s="8"/>
      <c r="AH37" s="8"/>
      <c r="AI37" s="8">
        <v>1</v>
      </c>
      <c r="AJ37" s="12"/>
    </row>
    <row r="38" spans="1:36" x14ac:dyDescent="0.25">
      <c r="A38" s="6">
        <v>5</v>
      </c>
      <c r="B38" s="7" t="s">
        <v>25</v>
      </c>
      <c r="C38" s="8">
        <f t="shared" si="4"/>
        <v>2</v>
      </c>
      <c r="D38" s="7">
        <f t="shared" si="5"/>
        <v>0</v>
      </c>
      <c r="E38" s="7">
        <f t="shared" si="7"/>
        <v>-2</v>
      </c>
      <c r="F38" s="9">
        <f t="shared" si="6"/>
        <v>-100</v>
      </c>
      <c r="G38" s="7"/>
      <c r="H38" s="7"/>
      <c r="I38" s="7"/>
      <c r="J38" s="7"/>
      <c r="K38" s="7"/>
      <c r="L38" s="7"/>
      <c r="M38" s="7"/>
      <c r="N38" s="7"/>
      <c r="O38" s="7">
        <v>2</v>
      </c>
      <c r="P38" s="7"/>
      <c r="Q38" s="7"/>
      <c r="R38" s="7"/>
      <c r="S38" s="119"/>
      <c r="T38" s="215"/>
      <c r="U38" s="119"/>
      <c r="V38" s="215"/>
      <c r="W38" s="119"/>
      <c r="X38" s="119"/>
      <c r="Y38" s="119"/>
      <c r="Z38" s="119"/>
      <c r="AA38" s="7"/>
      <c r="AB38" s="7"/>
      <c r="AC38" s="7"/>
      <c r="AD38" s="7"/>
      <c r="AE38" s="7"/>
      <c r="AF38" s="7"/>
      <c r="AG38" s="7"/>
      <c r="AH38" s="7"/>
      <c r="AI38" s="7"/>
      <c r="AJ38" s="10"/>
    </row>
    <row r="39" spans="1:36" x14ac:dyDescent="0.25">
      <c r="A39" s="6">
        <v>6</v>
      </c>
      <c r="B39" s="7" t="s">
        <v>26</v>
      </c>
      <c r="C39" s="8">
        <f t="shared" si="4"/>
        <v>2</v>
      </c>
      <c r="D39" s="7">
        <f t="shared" si="5"/>
        <v>2</v>
      </c>
      <c r="E39" s="7">
        <f t="shared" si="7"/>
        <v>0</v>
      </c>
      <c r="F39" s="9">
        <f t="shared" si="6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</v>
      </c>
      <c r="S39" s="119"/>
      <c r="T39" s="215"/>
      <c r="U39" s="119">
        <v>2</v>
      </c>
      <c r="V39" s="215"/>
      <c r="W39" s="119"/>
      <c r="X39" s="119"/>
      <c r="Y39" s="119">
        <v>2</v>
      </c>
      <c r="Z39" s="119"/>
      <c r="AA39" s="7"/>
      <c r="AB39" s="7"/>
      <c r="AC39" s="7"/>
      <c r="AD39" s="7"/>
      <c r="AE39" s="7"/>
      <c r="AF39" s="7"/>
      <c r="AG39" s="7"/>
      <c r="AH39" s="7"/>
      <c r="AI39" s="7"/>
      <c r="AJ39" s="10">
        <v>1</v>
      </c>
    </row>
    <row r="40" spans="1:36" x14ac:dyDescent="0.25">
      <c r="A40" s="6">
        <v>7</v>
      </c>
      <c r="B40" s="7" t="s">
        <v>27</v>
      </c>
      <c r="C40" s="8">
        <f t="shared" si="4"/>
        <v>0</v>
      </c>
      <c r="D40" s="7">
        <f t="shared" si="5"/>
        <v>1</v>
      </c>
      <c r="E40" s="7">
        <f t="shared" si="7"/>
        <v>1</v>
      </c>
      <c r="F40" s="9">
        <v>100</v>
      </c>
      <c r="G40" s="7"/>
      <c r="H40" s="7"/>
      <c r="I40" s="7"/>
      <c r="J40" s="7"/>
      <c r="K40" s="7"/>
      <c r="L40" s="7"/>
      <c r="M40" s="7"/>
      <c r="N40" s="7"/>
      <c r="O40" s="7"/>
      <c r="P40" s="7">
        <v>1</v>
      </c>
      <c r="Q40" s="7"/>
      <c r="R40" s="7"/>
      <c r="S40" s="119"/>
      <c r="T40" s="215"/>
      <c r="U40" s="119"/>
      <c r="V40" s="215"/>
      <c r="W40" s="119"/>
      <c r="X40" s="119"/>
      <c r="Y40" s="119"/>
      <c r="Z40" s="119"/>
      <c r="AA40" s="7"/>
      <c r="AB40" s="7"/>
      <c r="AC40" s="7"/>
      <c r="AD40" s="7"/>
      <c r="AE40" s="7"/>
      <c r="AF40" s="7"/>
      <c r="AG40" s="7"/>
      <c r="AH40" s="7"/>
      <c r="AI40" s="7"/>
      <c r="AJ40" s="10"/>
    </row>
    <row r="41" spans="1:36" x14ac:dyDescent="0.25">
      <c r="A41" s="6">
        <v>8</v>
      </c>
      <c r="B41" s="7" t="s">
        <v>28</v>
      </c>
      <c r="C41" s="8">
        <f t="shared" si="4"/>
        <v>4</v>
      </c>
      <c r="D41" s="7">
        <f t="shared" si="5"/>
        <v>7</v>
      </c>
      <c r="E41" s="7">
        <f t="shared" si="7"/>
        <v>3</v>
      </c>
      <c r="F41" s="9">
        <f t="shared" si="6"/>
        <v>75</v>
      </c>
      <c r="G41" s="7"/>
      <c r="H41" s="7"/>
      <c r="I41" s="7"/>
      <c r="J41" s="7"/>
      <c r="K41" s="7"/>
      <c r="L41" s="7"/>
      <c r="M41" s="7"/>
      <c r="N41" s="7"/>
      <c r="O41" s="7">
        <v>2</v>
      </c>
      <c r="P41" s="7">
        <v>1</v>
      </c>
      <c r="Q41" s="7"/>
      <c r="R41" s="7"/>
      <c r="S41" s="119"/>
      <c r="T41" s="215"/>
      <c r="U41" s="119">
        <v>1</v>
      </c>
      <c r="V41" s="215">
        <v>5</v>
      </c>
      <c r="W41" s="119"/>
      <c r="X41" s="119"/>
      <c r="Y41" s="119">
        <v>1</v>
      </c>
      <c r="Z41" s="119">
        <v>5</v>
      </c>
      <c r="AA41" s="7"/>
      <c r="AB41" s="7"/>
      <c r="AC41" s="7"/>
      <c r="AD41" s="7"/>
      <c r="AE41" s="7"/>
      <c r="AF41" s="7"/>
      <c r="AG41" s="7"/>
      <c r="AH41" s="7"/>
      <c r="AI41" s="7">
        <v>1</v>
      </c>
      <c r="AJ41" s="10">
        <v>1</v>
      </c>
    </row>
    <row r="42" spans="1:36" x14ac:dyDescent="0.25">
      <c r="A42" s="6">
        <v>9</v>
      </c>
      <c r="B42" s="7" t="s">
        <v>29</v>
      </c>
      <c r="C42" s="8">
        <f t="shared" si="4"/>
        <v>1</v>
      </c>
      <c r="D42" s="7">
        <f t="shared" si="5"/>
        <v>2</v>
      </c>
      <c r="E42" s="7">
        <f t="shared" si="7"/>
        <v>1</v>
      </c>
      <c r="F42" s="9">
        <f t="shared" si="6"/>
        <v>100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19"/>
      <c r="T42" s="215"/>
      <c r="U42" s="119">
        <v>1</v>
      </c>
      <c r="V42" s="215">
        <v>2</v>
      </c>
      <c r="W42" s="119"/>
      <c r="X42" s="119"/>
      <c r="Y42" s="119">
        <v>1</v>
      </c>
      <c r="Z42" s="119">
        <v>2</v>
      </c>
      <c r="AA42" s="7"/>
      <c r="AB42" s="7"/>
      <c r="AC42" s="7"/>
      <c r="AD42" s="7"/>
      <c r="AE42" s="7"/>
      <c r="AF42" s="7"/>
      <c r="AG42" s="7"/>
      <c r="AH42" s="7"/>
      <c r="AI42" s="7"/>
      <c r="AJ42" s="10"/>
    </row>
    <row r="43" spans="1:36" x14ac:dyDescent="0.25">
      <c r="A43" s="6">
        <v>10</v>
      </c>
      <c r="B43" s="7" t="s">
        <v>30</v>
      </c>
      <c r="C43" s="8">
        <f t="shared" si="4"/>
        <v>3</v>
      </c>
      <c r="D43" s="7">
        <f t="shared" si="5"/>
        <v>0</v>
      </c>
      <c r="E43" s="7">
        <f t="shared" si="7"/>
        <v>-3</v>
      </c>
      <c r="F43" s="9">
        <f t="shared" si="6"/>
        <v>-100</v>
      </c>
      <c r="G43" s="7"/>
      <c r="H43" s="7"/>
      <c r="I43" s="7">
        <v>1</v>
      </c>
      <c r="J43" s="7"/>
      <c r="K43" s="7"/>
      <c r="L43" s="7"/>
      <c r="M43" s="7"/>
      <c r="N43" s="7"/>
      <c r="O43" s="7"/>
      <c r="P43" s="7"/>
      <c r="Q43" s="7"/>
      <c r="R43" s="7"/>
      <c r="S43" s="119">
        <v>1</v>
      </c>
      <c r="T43" s="215"/>
      <c r="U43" s="119">
        <v>1</v>
      </c>
      <c r="V43" s="215"/>
      <c r="W43" s="119"/>
      <c r="X43" s="119"/>
      <c r="Y43" s="119">
        <v>1</v>
      </c>
      <c r="Z43" s="119"/>
      <c r="AA43" s="7"/>
      <c r="AB43" s="7"/>
      <c r="AC43" s="7"/>
      <c r="AD43" s="7"/>
      <c r="AE43" s="7"/>
      <c r="AF43" s="7"/>
      <c r="AG43" s="7"/>
      <c r="AH43" s="7"/>
      <c r="AI43" s="7"/>
      <c r="AJ43" s="10"/>
    </row>
    <row r="44" spans="1:36" x14ac:dyDescent="0.25">
      <c r="A44" s="6">
        <v>11</v>
      </c>
      <c r="B44" s="7" t="s">
        <v>31</v>
      </c>
      <c r="C44" s="8">
        <f t="shared" si="4"/>
        <v>5</v>
      </c>
      <c r="D44" s="7">
        <f t="shared" si="5"/>
        <v>5</v>
      </c>
      <c r="E44" s="7">
        <f t="shared" si="7"/>
        <v>0</v>
      </c>
      <c r="F44" s="9">
        <f t="shared" si="6"/>
        <v>0</v>
      </c>
      <c r="G44" s="7"/>
      <c r="H44" s="7"/>
      <c r="I44" s="7"/>
      <c r="J44" s="7"/>
      <c r="K44" s="7"/>
      <c r="L44" s="7"/>
      <c r="M44" s="7"/>
      <c r="N44" s="7"/>
      <c r="O44" s="7">
        <v>2</v>
      </c>
      <c r="P44" s="7">
        <v>1</v>
      </c>
      <c r="Q44" s="7"/>
      <c r="R44" s="7"/>
      <c r="S44" s="119"/>
      <c r="T44" s="215">
        <v>1</v>
      </c>
      <c r="U44" s="119">
        <v>2</v>
      </c>
      <c r="V44" s="215">
        <v>2</v>
      </c>
      <c r="W44" s="119">
        <v>1</v>
      </c>
      <c r="X44" s="119"/>
      <c r="Y44" s="119">
        <v>1</v>
      </c>
      <c r="Z44" s="119">
        <v>2</v>
      </c>
      <c r="AA44" s="7"/>
      <c r="AB44" s="7"/>
      <c r="AC44" s="7"/>
      <c r="AD44" s="7"/>
      <c r="AE44" s="7"/>
      <c r="AF44" s="7"/>
      <c r="AG44" s="7"/>
      <c r="AH44" s="7"/>
      <c r="AI44" s="7">
        <v>1</v>
      </c>
      <c r="AJ44" s="10">
        <v>1</v>
      </c>
    </row>
    <row r="45" spans="1:36" x14ac:dyDescent="0.25">
      <c r="A45" s="6">
        <v>12</v>
      </c>
      <c r="B45" s="7" t="s">
        <v>32</v>
      </c>
      <c r="C45" s="8">
        <f t="shared" si="4"/>
        <v>2</v>
      </c>
      <c r="D45" s="7">
        <f t="shared" si="5"/>
        <v>5</v>
      </c>
      <c r="E45" s="7">
        <f t="shared" si="7"/>
        <v>3</v>
      </c>
      <c r="F45" s="9">
        <f t="shared" si="6"/>
        <v>150</v>
      </c>
      <c r="G45" s="7"/>
      <c r="H45" s="7"/>
      <c r="I45" s="7"/>
      <c r="J45" s="7"/>
      <c r="K45" s="7"/>
      <c r="L45" s="7"/>
      <c r="M45" s="7"/>
      <c r="N45" s="7"/>
      <c r="O45" s="7">
        <v>1</v>
      </c>
      <c r="P45" s="7">
        <v>1</v>
      </c>
      <c r="Q45" s="7"/>
      <c r="R45" s="7"/>
      <c r="S45" s="119"/>
      <c r="T45" s="215"/>
      <c r="U45" s="119"/>
      <c r="V45" s="215">
        <v>4</v>
      </c>
      <c r="W45" s="119"/>
      <c r="X45" s="119">
        <v>1</v>
      </c>
      <c r="Y45" s="119"/>
      <c r="Z45" s="119">
        <v>3</v>
      </c>
      <c r="AA45" s="7"/>
      <c r="AB45" s="7"/>
      <c r="AC45" s="7"/>
      <c r="AD45" s="7"/>
      <c r="AE45" s="7"/>
      <c r="AF45" s="7"/>
      <c r="AG45" s="7"/>
      <c r="AH45" s="7"/>
      <c r="AI45" s="7">
        <v>1</v>
      </c>
      <c r="AJ45" s="10"/>
    </row>
    <row r="46" spans="1:36" x14ac:dyDescent="0.25">
      <c r="A46" s="6">
        <v>13</v>
      </c>
      <c r="B46" s="7" t="s">
        <v>33</v>
      </c>
      <c r="C46" s="8">
        <f t="shared" si="4"/>
        <v>1</v>
      </c>
      <c r="D46" s="7">
        <f t="shared" si="5"/>
        <v>4</v>
      </c>
      <c r="E46" s="7">
        <f t="shared" si="7"/>
        <v>3</v>
      </c>
      <c r="F46" s="9">
        <f t="shared" si="6"/>
        <v>300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19"/>
      <c r="T46" s="215"/>
      <c r="U46" s="119"/>
      <c r="V46" s="215">
        <v>4</v>
      </c>
      <c r="W46" s="119"/>
      <c r="X46" s="119"/>
      <c r="Y46" s="119"/>
      <c r="Z46" s="119">
        <v>4</v>
      </c>
      <c r="AA46" s="7"/>
      <c r="AB46" s="7"/>
      <c r="AC46" s="7"/>
      <c r="AD46" s="7"/>
      <c r="AE46" s="7"/>
      <c r="AF46" s="7"/>
      <c r="AG46" s="7"/>
      <c r="AH46" s="7"/>
      <c r="AI46" s="7">
        <v>1</v>
      </c>
      <c r="AJ46" s="10"/>
    </row>
    <row r="47" spans="1:36" ht="15.75" thickBot="1" x14ac:dyDescent="0.3">
      <c r="A47" s="11">
        <v>14</v>
      </c>
      <c r="B47" s="8" t="s">
        <v>34</v>
      </c>
      <c r="C47" s="8">
        <f t="shared" si="4"/>
        <v>3</v>
      </c>
      <c r="D47" s="7">
        <f t="shared" si="5"/>
        <v>2</v>
      </c>
      <c r="E47" s="7">
        <f t="shared" si="7"/>
        <v>-1</v>
      </c>
      <c r="F47" s="9">
        <f t="shared" si="6"/>
        <v>-33.333333333333329</v>
      </c>
      <c r="G47" s="8"/>
      <c r="H47" s="8"/>
      <c r="I47" s="8"/>
      <c r="J47" s="8"/>
      <c r="K47" s="8"/>
      <c r="L47" s="8"/>
      <c r="M47" s="8"/>
      <c r="N47" s="8"/>
      <c r="O47" s="8"/>
      <c r="P47" s="8">
        <v>2</v>
      </c>
      <c r="Q47" s="8"/>
      <c r="R47" s="8"/>
      <c r="S47" s="120"/>
      <c r="T47" s="216"/>
      <c r="U47" s="120">
        <v>3</v>
      </c>
      <c r="V47" s="216"/>
      <c r="W47" s="119">
        <v>3</v>
      </c>
      <c r="X47" s="119"/>
      <c r="Y47" s="120"/>
      <c r="Z47" s="120"/>
      <c r="AA47" s="8"/>
      <c r="AB47" s="8"/>
      <c r="AC47" s="8"/>
      <c r="AD47" s="8"/>
      <c r="AE47" s="8"/>
      <c r="AF47" s="8"/>
      <c r="AG47" s="8"/>
      <c r="AH47" s="8"/>
      <c r="AI47" s="8"/>
      <c r="AJ47" s="12"/>
    </row>
    <row r="48" spans="1:36" ht="15.75" thickBot="1" x14ac:dyDescent="0.3">
      <c r="A48" s="13">
        <v>15</v>
      </c>
      <c r="B48" s="14" t="s">
        <v>35</v>
      </c>
      <c r="C48" s="8">
        <f t="shared" si="4"/>
        <v>15</v>
      </c>
      <c r="D48" s="7">
        <f t="shared" si="5"/>
        <v>22</v>
      </c>
      <c r="E48" s="7">
        <f t="shared" si="7"/>
        <v>7</v>
      </c>
      <c r="F48" s="9">
        <f t="shared" si="6"/>
        <v>46.666666666666657</v>
      </c>
      <c r="G48" s="14"/>
      <c r="H48" s="14"/>
      <c r="I48" s="14"/>
      <c r="J48" s="14"/>
      <c r="K48" s="14"/>
      <c r="L48" s="14"/>
      <c r="M48" s="14">
        <v>1</v>
      </c>
      <c r="N48" s="14">
        <v>1</v>
      </c>
      <c r="O48" s="14">
        <v>6</v>
      </c>
      <c r="P48" s="14">
        <v>12</v>
      </c>
      <c r="Q48" s="14"/>
      <c r="R48" s="14"/>
      <c r="S48" s="121"/>
      <c r="T48" s="217">
        <v>1</v>
      </c>
      <c r="U48" s="121">
        <v>4</v>
      </c>
      <c r="V48" s="217">
        <v>4</v>
      </c>
      <c r="W48" s="119">
        <v>4</v>
      </c>
      <c r="X48" s="119">
        <v>4</v>
      </c>
      <c r="Y48" s="121"/>
      <c r="Z48" s="121"/>
      <c r="AA48" s="14"/>
      <c r="AB48" s="14"/>
      <c r="AC48" s="14">
        <v>2</v>
      </c>
      <c r="AD48" s="14"/>
      <c r="AE48" s="14"/>
      <c r="AF48" s="14"/>
      <c r="AG48" s="14"/>
      <c r="AH48" s="14"/>
      <c r="AI48" s="15">
        <v>2</v>
      </c>
      <c r="AJ48" s="16">
        <v>4</v>
      </c>
    </row>
    <row r="49" spans="1:43" x14ac:dyDescent="0.25">
      <c r="A49" s="17">
        <v>16</v>
      </c>
      <c r="B49" s="18" t="s">
        <v>36</v>
      </c>
      <c r="C49" s="8">
        <f t="shared" si="4"/>
        <v>0</v>
      </c>
      <c r="D49" s="7">
        <f t="shared" si="5"/>
        <v>2</v>
      </c>
      <c r="E49" s="7">
        <f t="shared" si="7"/>
        <v>2</v>
      </c>
      <c r="F49" s="9">
        <v>100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v>1</v>
      </c>
      <c r="Q49" s="18"/>
      <c r="R49" s="18"/>
      <c r="S49" s="122"/>
      <c r="T49" s="218">
        <v>1</v>
      </c>
      <c r="U49" s="122"/>
      <c r="V49" s="218"/>
      <c r="W49" s="119"/>
      <c r="X49" s="119"/>
      <c r="Y49" s="122"/>
      <c r="Z49" s="122"/>
      <c r="AA49" s="18"/>
      <c r="AB49" s="18"/>
      <c r="AC49" s="18"/>
      <c r="AD49" s="18"/>
      <c r="AE49" s="18"/>
      <c r="AF49" s="18"/>
      <c r="AG49" s="18"/>
      <c r="AH49" s="18"/>
      <c r="AI49" s="18"/>
      <c r="AJ49" s="19"/>
    </row>
    <row r="50" spans="1:43" ht="15.75" thickBot="1" x14ac:dyDescent="0.3">
      <c r="A50" s="11">
        <v>17</v>
      </c>
      <c r="B50" s="8" t="s">
        <v>37</v>
      </c>
      <c r="C50" s="8">
        <f t="shared" si="4"/>
        <v>3</v>
      </c>
      <c r="D50" s="7">
        <f t="shared" si="5"/>
        <v>1</v>
      </c>
      <c r="E50" s="7">
        <f t="shared" si="7"/>
        <v>-2</v>
      </c>
      <c r="F50" s="9">
        <f>D50*100/C50-100</f>
        <v>-66.666666666666657</v>
      </c>
      <c r="G50" s="8"/>
      <c r="H50" s="8"/>
      <c r="I50" s="8"/>
      <c r="J50" s="8"/>
      <c r="K50" s="8"/>
      <c r="L50" s="8"/>
      <c r="M50" s="8"/>
      <c r="N50" s="8"/>
      <c r="O50" s="7"/>
      <c r="P50" s="20"/>
      <c r="Q50" s="8"/>
      <c r="R50" s="8"/>
      <c r="S50" s="120"/>
      <c r="T50" s="216"/>
      <c r="U50" s="120">
        <v>3</v>
      </c>
      <c r="V50" s="216">
        <v>1</v>
      </c>
      <c r="W50" s="119"/>
      <c r="X50" s="119"/>
      <c r="Y50" s="120">
        <v>3</v>
      </c>
      <c r="Z50" s="120">
        <v>1</v>
      </c>
      <c r="AA50" s="8"/>
      <c r="AB50" s="8"/>
      <c r="AC50" s="8"/>
      <c r="AD50" s="8"/>
      <c r="AE50" s="8"/>
      <c r="AF50" s="8"/>
      <c r="AG50" s="8"/>
      <c r="AH50" s="8"/>
      <c r="AI50" s="8"/>
      <c r="AJ50" s="12"/>
    </row>
    <row r="51" spans="1:43" ht="15.75" thickBot="1" x14ac:dyDescent="0.3">
      <c r="A51" s="13">
        <v>58</v>
      </c>
      <c r="B51" s="14" t="s">
        <v>38</v>
      </c>
      <c r="C51" s="14">
        <f>C34+C35+C36+C37+C38+C39+C40+C41+C42+C43+C44+C45+C46+C47+C48+C49+C50</f>
        <v>57</v>
      </c>
      <c r="D51" s="14">
        <f>D34+D35+D36+D37+D38+D39+D40+D41+D42+D43+D44+D45+D46+D47+D48+D49+D50</f>
        <v>60</v>
      </c>
      <c r="E51" s="14">
        <v>11</v>
      </c>
      <c r="F51" s="9">
        <f>D51*100/C51-100</f>
        <v>5.2631578947368354</v>
      </c>
      <c r="G51" s="14">
        <f t="shared" ref="G51:AJ51" si="8">G34+G35+G36+G37+G38+G39+G40+G41+G42+G43+G44+G45+G46+G47+G48+G49+G50</f>
        <v>0</v>
      </c>
      <c r="H51" s="14">
        <f t="shared" si="8"/>
        <v>0</v>
      </c>
      <c r="I51" s="14">
        <f t="shared" si="8"/>
        <v>1</v>
      </c>
      <c r="J51" s="14">
        <f t="shared" si="8"/>
        <v>0</v>
      </c>
      <c r="K51" s="14">
        <f t="shared" si="8"/>
        <v>1</v>
      </c>
      <c r="L51" s="14">
        <f t="shared" si="8"/>
        <v>0</v>
      </c>
      <c r="M51" s="14">
        <f t="shared" si="8"/>
        <v>1</v>
      </c>
      <c r="N51" s="14">
        <f t="shared" si="8"/>
        <v>1</v>
      </c>
      <c r="O51" s="14">
        <f t="shared" si="8"/>
        <v>16</v>
      </c>
      <c r="P51" s="14">
        <f t="shared" si="8"/>
        <v>25</v>
      </c>
      <c r="Q51" s="14">
        <f t="shared" si="8"/>
        <v>0</v>
      </c>
      <c r="R51" s="14">
        <f t="shared" si="8"/>
        <v>1</v>
      </c>
      <c r="S51" s="121">
        <f t="shared" si="8"/>
        <v>1</v>
      </c>
      <c r="T51" s="217">
        <f t="shared" si="8"/>
        <v>3</v>
      </c>
      <c r="U51" s="121">
        <f t="shared" si="8"/>
        <v>26</v>
      </c>
      <c r="V51" s="217">
        <f t="shared" si="8"/>
        <v>23</v>
      </c>
      <c r="W51" s="121">
        <f t="shared" si="8"/>
        <v>11</v>
      </c>
      <c r="X51" s="121">
        <f t="shared" si="8"/>
        <v>5</v>
      </c>
      <c r="Y51" s="121">
        <f t="shared" si="8"/>
        <v>15</v>
      </c>
      <c r="Z51" s="121">
        <f t="shared" si="8"/>
        <v>18</v>
      </c>
      <c r="AA51" s="14">
        <f t="shared" si="8"/>
        <v>0</v>
      </c>
      <c r="AB51" s="14">
        <f t="shared" si="8"/>
        <v>0</v>
      </c>
      <c r="AC51" s="14">
        <f t="shared" si="8"/>
        <v>2</v>
      </c>
      <c r="AD51" s="14">
        <f t="shared" si="8"/>
        <v>0</v>
      </c>
      <c r="AE51" s="14">
        <f t="shared" si="8"/>
        <v>0</v>
      </c>
      <c r="AF51" s="14">
        <f t="shared" si="8"/>
        <v>0</v>
      </c>
      <c r="AG51" s="14">
        <f t="shared" si="8"/>
        <v>0</v>
      </c>
      <c r="AH51" s="14">
        <f t="shared" si="8"/>
        <v>0</v>
      </c>
      <c r="AI51" s="14">
        <f t="shared" si="8"/>
        <v>9</v>
      </c>
      <c r="AJ51" s="14">
        <f t="shared" si="8"/>
        <v>7</v>
      </c>
    </row>
    <row r="52" spans="1:43" x14ac:dyDescent="0.25">
      <c r="A52" s="17">
        <v>19</v>
      </c>
      <c r="B52" s="18" t="s">
        <v>39</v>
      </c>
      <c r="C52" s="18">
        <f>D51-C51</f>
        <v>3</v>
      </c>
      <c r="D52" s="18">
        <f>SUM(D34:D50)</f>
        <v>60</v>
      </c>
      <c r="E52" s="18"/>
      <c r="F52" s="18"/>
      <c r="G52" s="18">
        <f>H51-G51</f>
        <v>0</v>
      </c>
      <c r="H52" s="18"/>
      <c r="I52" s="18">
        <f>J51-I51</f>
        <v>-1</v>
      </c>
      <c r="J52" s="18"/>
      <c r="K52" s="18">
        <f>L51-K51</f>
        <v>-1</v>
      </c>
      <c r="L52" s="18"/>
      <c r="M52" s="18">
        <v>0</v>
      </c>
      <c r="N52" s="21"/>
      <c r="O52" s="18">
        <f>P51-O51</f>
        <v>9</v>
      </c>
      <c r="P52" s="18"/>
      <c r="Q52" s="18">
        <f>R51-Q51</f>
        <v>1</v>
      </c>
      <c r="R52" s="18"/>
      <c r="S52" s="122">
        <f>T51-S51</f>
        <v>2</v>
      </c>
      <c r="T52" s="218"/>
      <c r="U52" s="122">
        <f>V51-U51</f>
        <v>-3</v>
      </c>
      <c r="V52" s="218"/>
      <c r="W52" s="122">
        <f>X51-W51</f>
        <v>-6</v>
      </c>
      <c r="X52" s="122">
        <f>X34+X35+X36+X37+X38+X39+X40+X41+X42+X43+X44+X45+X46+X47+X48+X49+X50</f>
        <v>5</v>
      </c>
      <c r="Y52" s="122">
        <f>Z51-Y51</f>
        <v>3</v>
      </c>
      <c r="Z52" s="122"/>
      <c r="AA52" s="18">
        <f>AB51-AA51</f>
        <v>0</v>
      </c>
      <c r="AB52" s="18"/>
      <c r="AC52" s="18">
        <f>AD51-AC51</f>
        <v>-2</v>
      </c>
      <c r="AD52" s="22"/>
      <c r="AE52" s="18">
        <f>AF51-AE51</f>
        <v>0</v>
      </c>
      <c r="AF52" s="18"/>
      <c r="AG52" s="18">
        <f>AH51-AG51</f>
        <v>0</v>
      </c>
      <c r="AH52" s="18"/>
      <c r="AI52" s="18">
        <f>AJ51-AI51</f>
        <v>-2</v>
      </c>
      <c r="AJ52" s="18"/>
    </row>
    <row r="53" spans="1:43" ht="38.25" x14ac:dyDescent="0.25">
      <c r="A53" s="23">
        <v>20</v>
      </c>
      <c r="B53" s="24" t="s">
        <v>40</v>
      </c>
      <c r="C53" s="24"/>
      <c r="D53" s="25">
        <f>D51*100/C51-100</f>
        <v>5.2631578947368354</v>
      </c>
      <c r="E53" s="24"/>
      <c r="F53" s="24"/>
      <c r="G53" s="24"/>
      <c r="H53" s="24"/>
      <c r="I53" s="24"/>
      <c r="J53" s="24"/>
      <c r="K53" s="24"/>
      <c r="L53" s="24"/>
      <c r="M53" s="24">
        <f>M51/100*L51+100</f>
        <v>100</v>
      </c>
      <c r="N53" s="24">
        <f>N51/100*M51+100</f>
        <v>100.01</v>
      </c>
      <c r="O53" s="24"/>
      <c r="P53" s="24">
        <f>P51/100*O51+100</f>
        <v>104</v>
      </c>
      <c r="Q53" s="24">
        <v>0</v>
      </c>
      <c r="R53" s="24"/>
      <c r="S53" s="123"/>
      <c r="T53" s="248">
        <f>T51/100*S51+100</f>
        <v>100.03</v>
      </c>
      <c r="U53" s="123">
        <v>0</v>
      </c>
      <c r="V53" s="219">
        <f>V51*100/U51-100</f>
        <v>-11.538461538461533</v>
      </c>
      <c r="W53" s="123"/>
      <c r="X53" s="123"/>
      <c r="Y53" s="123"/>
      <c r="Z53" s="123"/>
      <c r="AA53" s="24"/>
      <c r="AB53" s="24">
        <f>AB51/100*AA51+100</f>
        <v>100</v>
      </c>
      <c r="AC53" s="24"/>
      <c r="AD53" s="24">
        <f>AD51/100*AC51+100</f>
        <v>100</v>
      </c>
      <c r="AE53" s="24"/>
      <c r="AF53" s="193"/>
      <c r="AG53" s="24"/>
      <c r="AH53" s="24"/>
      <c r="AI53" s="24"/>
      <c r="AJ53" s="24">
        <f>AJ51/100*AI51+100</f>
        <v>100.63</v>
      </c>
    </row>
    <row r="54" spans="1:43" x14ac:dyDescent="0.25">
      <c r="A54" s="84"/>
      <c r="B54" s="85"/>
      <c r="C54" s="85"/>
      <c r="D54" s="86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230"/>
      <c r="T54" s="249"/>
      <c r="U54" s="230"/>
      <c r="V54" s="220"/>
      <c r="W54" s="230"/>
      <c r="X54" s="230"/>
      <c r="Y54" s="230"/>
      <c r="Z54" s="230"/>
      <c r="AA54" s="85"/>
      <c r="AB54" s="85"/>
      <c r="AC54" s="85"/>
      <c r="AD54" s="85"/>
      <c r="AE54" s="85"/>
      <c r="AF54" s="194"/>
      <c r="AG54" s="85"/>
      <c r="AH54" s="85"/>
      <c r="AI54" s="85"/>
      <c r="AJ54" s="85"/>
    </row>
    <row r="55" spans="1:43" x14ac:dyDescent="0.25">
      <c r="A55" s="84"/>
      <c r="B55" s="85"/>
      <c r="C55" s="85"/>
      <c r="D55" s="86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230"/>
      <c r="T55" s="249"/>
      <c r="U55" s="230"/>
      <c r="V55" s="220"/>
      <c r="W55" s="230"/>
      <c r="X55" s="230"/>
      <c r="Y55" s="230"/>
      <c r="Z55" s="230"/>
      <c r="AA55" s="85"/>
      <c r="AB55" s="85"/>
      <c r="AC55" s="85"/>
      <c r="AD55" s="85"/>
      <c r="AE55" s="85"/>
      <c r="AF55" s="194"/>
      <c r="AG55" s="85"/>
      <c r="AH55" s="85"/>
      <c r="AI55" s="85"/>
      <c r="AJ55" s="85"/>
    </row>
    <row r="56" spans="1:43" ht="21" customHeight="1" x14ac:dyDescent="0.25">
      <c r="A56" s="84"/>
      <c r="B56" s="85"/>
      <c r="C56" s="85"/>
      <c r="D56" s="86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230"/>
      <c r="T56" s="249"/>
      <c r="U56" s="230"/>
      <c r="V56" s="220"/>
      <c r="W56" s="230"/>
      <c r="X56" s="230"/>
      <c r="Y56" s="230"/>
      <c r="Z56" s="230"/>
      <c r="AA56" s="85"/>
      <c r="AB56" s="85"/>
      <c r="AC56" s="85"/>
      <c r="AD56" s="85"/>
      <c r="AE56" s="85"/>
      <c r="AF56" s="194"/>
      <c r="AG56" s="85"/>
      <c r="AH56" s="85"/>
      <c r="AI56" s="85"/>
      <c r="AJ56" s="85"/>
    </row>
    <row r="57" spans="1:43" ht="20.25" customHeight="1" x14ac:dyDescent="0.25">
      <c r="A57" s="1"/>
      <c r="B57" s="325" t="s">
        <v>87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</row>
    <row r="58" spans="1:43" x14ac:dyDescent="0.25">
      <c r="A58" s="325" t="s">
        <v>233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</row>
    <row r="59" spans="1:43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7"/>
      <c r="T59" s="213"/>
      <c r="U59" s="117"/>
      <c r="V59" s="213"/>
      <c r="W59" s="117"/>
      <c r="X59" s="117"/>
      <c r="Y59" s="117"/>
      <c r="Z59" s="117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43" x14ac:dyDescent="0.25">
      <c r="A60" s="305" t="s">
        <v>1</v>
      </c>
      <c r="B60" s="306" t="s">
        <v>2</v>
      </c>
      <c r="C60" s="306" t="s">
        <v>3</v>
      </c>
      <c r="D60" s="306"/>
      <c r="E60" s="306" t="s">
        <v>4</v>
      </c>
      <c r="F60" s="306"/>
      <c r="G60" s="307" t="s">
        <v>5</v>
      </c>
      <c r="H60" s="307"/>
      <c r="I60" s="308" t="s">
        <v>6</v>
      </c>
      <c r="J60" s="309"/>
      <c r="K60" s="306" t="s">
        <v>7</v>
      </c>
      <c r="L60" s="306"/>
      <c r="M60" s="306" t="s">
        <v>8</v>
      </c>
      <c r="N60" s="306"/>
      <c r="O60" s="308" t="s">
        <v>9</v>
      </c>
      <c r="P60" s="309"/>
      <c r="Q60" s="308" t="s">
        <v>10</v>
      </c>
      <c r="R60" s="309"/>
      <c r="S60" s="308" t="s">
        <v>11</v>
      </c>
      <c r="T60" s="309"/>
      <c r="U60" s="306" t="s">
        <v>12</v>
      </c>
      <c r="V60" s="306"/>
      <c r="W60" s="316" t="s">
        <v>13</v>
      </c>
      <c r="X60" s="317"/>
      <c r="Y60" s="317"/>
      <c r="Z60" s="318"/>
      <c r="AA60" s="307" t="s">
        <v>14</v>
      </c>
      <c r="AB60" s="307"/>
      <c r="AC60" s="307" t="s">
        <v>15</v>
      </c>
      <c r="AD60" s="307"/>
      <c r="AE60" s="307" t="s">
        <v>16</v>
      </c>
      <c r="AF60" s="307"/>
      <c r="AG60" s="308" t="s">
        <v>17</v>
      </c>
      <c r="AH60" s="309"/>
      <c r="AI60" s="319" t="s">
        <v>18</v>
      </c>
      <c r="AJ60" s="320"/>
    </row>
    <row r="61" spans="1:43" ht="48" customHeight="1" x14ac:dyDescent="0.25">
      <c r="A61" s="305"/>
      <c r="B61" s="306"/>
      <c r="C61" s="306"/>
      <c r="D61" s="306"/>
      <c r="E61" s="306"/>
      <c r="F61" s="306"/>
      <c r="G61" s="307"/>
      <c r="H61" s="307"/>
      <c r="I61" s="310"/>
      <c r="J61" s="311"/>
      <c r="K61" s="306"/>
      <c r="L61" s="306"/>
      <c r="M61" s="306"/>
      <c r="N61" s="306"/>
      <c r="O61" s="310"/>
      <c r="P61" s="311"/>
      <c r="Q61" s="310"/>
      <c r="R61" s="311"/>
      <c r="S61" s="310"/>
      <c r="T61" s="311"/>
      <c r="U61" s="306"/>
      <c r="V61" s="306"/>
      <c r="W61" s="323" t="s">
        <v>19</v>
      </c>
      <c r="X61" s="324"/>
      <c r="Y61" s="323" t="s">
        <v>20</v>
      </c>
      <c r="Z61" s="324"/>
      <c r="AA61" s="307"/>
      <c r="AB61" s="307"/>
      <c r="AC61" s="307"/>
      <c r="AD61" s="307"/>
      <c r="AE61" s="307"/>
      <c r="AF61" s="307"/>
      <c r="AG61" s="310"/>
      <c r="AH61" s="311"/>
      <c r="AI61" s="321"/>
      <c r="AJ61" s="322"/>
    </row>
    <row r="62" spans="1:43" ht="59.25" customHeight="1" x14ac:dyDescent="0.25">
      <c r="A62" s="305"/>
      <c r="B62" s="306"/>
      <c r="C62" s="76">
        <v>2014</v>
      </c>
      <c r="D62" s="243">
        <v>2015</v>
      </c>
      <c r="E62" s="76">
        <v>2014</v>
      </c>
      <c r="F62" s="76">
        <v>2015</v>
      </c>
      <c r="G62" s="76">
        <v>2014</v>
      </c>
      <c r="H62" s="190">
        <v>2015</v>
      </c>
      <c r="I62" s="190">
        <v>2014</v>
      </c>
      <c r="J62" s="190">
        <v>2015</v>
      </c>
      <c r="K62" s="190">
        <v>2014</v>
      </c>
      <c r="L62" s="190">
        <v>2015</v>
      </c>
      <c r="M62" s="190">
        <v>2014</v>
      </c>
      <c r="N62" s="190">
        <v>2015</v>
      </c>
      <c r="O62" s="190">
        <v>2014</v>
      </c>
      <c r="P62" s="190">
        <v>2015</v>
      </c>
      <c r="Q62" s="190">
        <v>2014</v>
      </c>
      <c r="R62" s="201">
        <v>2015</v>
      </c>
      <c r="S62" s="244">
        <v>2014</v>
      </c>
      <c r="T62" s="214">
        <v>2015</v>
      </c>
      <c r="U62" s="202">
        <v>2014</v>
      </c>
      <c r="V62" s="214">
        <v>2015</v>
      </c>
      <c r="W62" s="244">
        <v>2014</v>
      </c>
      <c r="X62" s="244">
        <v>2015</v>
      </c>
      <c r="Y62" s="244">
        <v>2014</v>
      </c>
      <c r="Z62" s="244">
        <v>2015</v>
      </c>
      <c r="AA62" s="190">
        <v>2014</v>
      </c>
      <c r="AB62" s="190">
        <v>2015</v>
      </c>
      <c r="AC62" s="190">
        <v>2014</v>
      </c>
      <c r="AD62" s="190">
        <v>2015</v>
      </c>
      <c r="AE62" s="190">
        <v>2014</v>
      </c>
      <c r="AF62" s="190">
        <v>2015</v>
      </c>
      <c r="AG62" s="76">
        <v>2014</v>
      </c>
      <c r="AH62" s="190">
        <v>2015</v>
      </c>
      <c r="AI62" s="190">
        <v>2014</v>
      </c>
      <c r="AJ62" s="197">
        <v>2015</v>
      </c>
      <c r="AK62" s="81"/>
      <c r="AL62" s="81"/>
      <c r="AM62" s="81"/>
      <c r="AN62" s="81"/>
      <c r="AO62" s="81"/>
      <c r="AP62" s="81"/>
      <c r="AQ62" s="82"/>
    </row>
    <row r="63" spans="1:43" x14ac:dyDescent="0.25">
      <c r="A63" s="77">
        <v>1</v>
      </c>
      <c r="B63" s="7" t="s">
        <v>21</v>
      </c>
      <c r="C63" s="8">
        <f t="shared" ref="C63:E78" si="9">AI63+AG63+AE63+AC63+AA63+U63+S63+Q63+O63+M63+K63+I63+G63</f>
        <v>0</v>
      </c>
      <c r="D63" s="7">
        <f t="shared" si="9"/>
        <v>4</v>
      </c>
      <c r="E63" s="7">
        <f t="shared" si="9"/>
        <v>0</v>
      </c>
      <c r="F63" s="9">
        <v>0</v>
      </c>
      <c r="G63" s="7"/>
      <c r="H63" s="7"/>
      <c r="I63" s="7"/>
      <c r="J63" s="7"/>
      <c r="K63" s="7"/>
      <c r="L63" s="7"/>
      <c r="M63" s="7"/>
      <c r="N63" s="7"/>
      <c r="O63" s="7"/>
      <c r="P63" s="7">
        <v>2</v>
      </c>
      <c r="Q63" s="7"/>
      <c r="R63" s="7"/>
      <c r="S63" s="119"/>
      <c r="T63" s="215">
        <v>1</v>
      </c>
      <c r="U63" s="119"/>
      <c r="V63" s="215"/>
      <c r="W63" s="119"/>
      <c r="X63" s="119"/>
      <c r="Y63" s="119"/>
      <c r="Z63" s="119"/>
      <c r="AA63" s="7"/>
      <c r="AB63" s="7"/>
      <c r="AC63" s="7"/>
      <c r="AD63" s="7"/>
      <c r="AE63" s="7"/>
      <c r="AF63" s="7"/>
      <c r="AG63" s="7"/>
      <c r="AH63" s="7"/>
      <c r="AI63" s="7"/>
      <c r="AJ63" s="10">
        <v>1</v>
      </c>
    </row>
    <row r="64" spans="1:43" x14ac:dyDescent="0.25">
      <c r="A64" s="77">
        <v>2</v>
      </c>
      <c r="B64" s="7" t="s">
        <v>22</v>
      </c>
      <c r="C64" s="8">
        <f t="shared" si="9"/>
        <v>5</v>
      </c>
      <c r="D64" s="7">
        <f t="shared" si="9"/>
        <v>2</v>
      </c>
      <c r="E64" s="7">
        <f t="shared" si="9"/>
        <v>6</v>
      </c>
      <c r="F64" s="9">
        <v>400</v>
      </c>
      <c r="G64" s="7"/>
      <c r="H64" s="7"/>
      <c r="I64" s="7"/>
      <c r="J64" s="7"/>
      <c r="K64" s="7">
        <v>1</v>
      </c>
      <c r="L64" s="7"/>
      <c r="M64" s="7"/>
      <c r="N64" s="7"/>
      <c r="O64" s="7">
        <v>2</v>
      </c>
      <c r="P64" s="7">
        <v>2</v>
      </c>
      <c r="Q64" s="7"/>
      <c r="R64" s="7"/>
      <c r="S64" s="119"/>
      <c r="T64" s="215"/>
      <c r="U64" s="119">
        <v>2</v>
      </c>
      <c r="V64" s="215"/>
      <c r="W64" s="119">
        <v>1</v>
      </c>
      <c r="X64" s="119"/>
      <c r="Y64" s="119">
        <v>1</v>
      </c>
      <c r="Z64" s="119"/>
      <c r="AA64" s="7"/>
      <c r="AB64" s="7"/>
      <c r="AC64" s="7"/>
      <c r="AD64" s="7"/>
      <c r="AE64" s="7"/>
      <c r="AF64" s="7"/>
      <c r="AG64" s="7"/>
      <c r="AH64" s="7"/>
      <c r="AI64" s="7"/>
      <c r="AJ64" s="10"/>
    </row>
    <row r="65" spans="1:36" x14ac:dyDescent="0.25">
      <c r="A65" s="77">
        <v>3</v>
      </c>
      <c r="B65" s="7" t="s">
        <v>23</v>
      </c>
      <c r="C65" s="8">
        <f t="shared" si="9"/>
        <v>6</v>
      </c>
      <c r="D65" s="7">
        <f t="shared" si="9"/>
        <v>5</v>
      </c>
      <c r="E65" s="7">
        <f t="shared" si="9"/>
        <v>8</v>
      </c>
      <c r="F65" s="9">
        <f>D65*100/C65-100</f>
        <v>-16.666666666666671</v>
      </c>
      <c r="G65" s="7"/>
      <c r="H65" s="7"/>
      <c r="I65" s="7"/>
      <c r="J65" s="7"/>
      <c r="K65" s="7"/>
      <c r="L65" s="7"/>
      <c r="M65" s="7"/>
      <c r="N65" s="7"/>
      <c r="O65" s="7">
        <v>1</v>
      </c>
      <c r="P65" s="7">
        <v>3</v>
      </c>
      <c r="Q65" s="7"/>
      <c r="R65" s="7"/>
      <c r="S65" s="119"/>
      <c r="T65" s="215"/>
      <c r="U65" s="119">
        <v>4</v>
      </c>
      <c r="V65" s="215">
        <v>2</v>
      </c>
      <c r="W65" s="119">
        <v>2</v>
      </c>
      <c r="X65" s="119">
        <v>1</v>
      </c>
      <c r="Y65" s="119">
        <v>2</v>
      </c>
      <c r="Z65" s="119">
        <v>1</v>
      </c>
      <c r="AA65" s="7"/>
      <c r="AB65" s="7"/>
      <c r="AC65" s="7"/>
      <c r="AD65" s="7"/>
      <c r="AE65" s="7"/>
      <c r="AF65" s="7"/>
      <c r="AG65" s="7"/>
      <c r="AH65" s="7"/>
      <c r="AI65" s="7">
        <v>1</v>
      </c>
      <c r="AJ65" s="10"/>
    </row>
    <row r="66" spans="1:36" x14ac:dyDescent="0.25">
      <c r="A66" s="11">
        <v>4</v>
      </c>
      <c r="B66" s="7" t="s">
        <v>24</v>
      </c>
      <c r="C66" s="8">
        <f t="shared" si="9"/>
        <v>6</v>
      </c>
      <c r="D66" s="7">
        <f t="shared" si="9"/>
        <v>2</v>
      </c>
      <c r="E66" s="7">
        <f t="shared" si="9"/>
        <v>7</v>
      </c>
      <c r="F66" s="9">
        <f>D66*100/C66-100</f>
        <v>-66.666666666666657</v>
      </c>
      <c r="G66" s="8"/>
      <c r="H66" s="8"/>
      <c r="I66" s="8"/>
      <c r="J66" s="8"/>
      <c r="K66" s="8"/>
      <c r="L66" s="8"/>
      <c r="M66" s="8"/>
      <c r="N66" s="8"/>
      <c r="O66" s="8"/>
      <c r="P66" s="8">
        <v>1</v>
      </c>
      <c r="Q66" s="8"/>
      <c r="R66" s="8"/>
      <c r="S66" s="120"/>
      <c r="T66" s="216"/>
      <c r="U66" s="120">
        <v>4</v>
      </c>
      <c r="V66" s="216">
        <v>1</v>
      </c>
      <c r="W66" s="119">
        <v>1</v>
      </c>
      <c r="X66" s="119"/>
      <c r="Y66" s="120">
        <v>3</v>
      </c>
      <c r="Z66" s="120">
        <v>1</v>
      </c>
      <c r="AA66" s="8"/>
      <c r="AB66" s="8"/>
      <c r="AC66" s="8"/>
      <c r="AD66" s="8"/>
      <c r="AE66" s="8"/>
      <c r="AF66" s="8"/>
      <c r="AG66" s="8"/>
      <c r="AH66" s="8"/>
      <c r="AI66" s="8">
        <v>2</v>
      </c>
      <c r="AJ66" s="12"/>
    </row>
    <row r="67" spans="1:36" x14ac:dyDescent="0.25">
      <c r="A67" s="77">
        <v>5</v>
      </c>
      <c r="B67" s="7" t="s">
        <v>25</v>
      </c>
      <c r="C67" s="8">
        <f t="shared" si="9"/>
        <v>4</v>
      </c>
      <c r="D67" s="7">
        <f t="shared" si="9"/>
        <v>1</v>
      </c>
      <c r="E67" s="7">
        <f t="shared" si="9"/>
        <v>5</v>
      </c>
      <c r="F67" s="9">
        <v>-100</v>
      </c>
      <c r="G67" s="7"/>
      <c r="H67" s="7"/>
      <c r="I67" s="7"/>
      <c r="J67" s="7"/>
      <c r="K67" s="7"/>
      <c r="L67" s="7"/>
      <c r="M67" s="7"/>
      <c r="N67" s="7"/>
      <c r="O67" s="7">
        <v>2</v>
      </c>
      <c r="P67" s="7"/>
      <c r="Q67" s="7"/>
      <c r="R67" s="7"/>
      <c r="S67" s="119"/>
      <c r="T67" s="215"/>
      <c r="U67" s="119">
        <v>1</v>
      </c>
      <c r="V67" s="215"/>
      <c r="W67" s="119">
        <v>1</v>
      </c>
      <c r="X67" s="119"/>
      <c r="Y67" s="119"/>
      <c r="Z67" s="119"/>
      <c r="AA67" s="7"/>
      <c r="AB67" s="7"/>
      <c r="AC67" s="7"/>
      <c r="AD67" s="7"/>
      <c r="AE67" s="7"/>
      <c r="AF67" s="7"/>
      <c r="AG67" s="7"/>
      <c r="AH67" s="7"/>
      <c r="AI67" s="7">
        <v>1</v>
      </c>
      <c r="AJ67" s="10">
        <v>1</v>
      </c>
    </row>
    <row r="68" spans="1:36" x14ac:dyDescent="0.25">
      <c r="A68" s="77">
        <v>6</v>
      </c>
      <c r="B68" s="7" t="s">
        <v>26</v>
      </c>
      <c r="C68" s="8">
        <f t="shared" si="9"/>
        <v>3</v>
      </c>
      <c r="D68" s="7">
        <f t="shared" si="9"/>
        <v>1</v>
      </c>
      <c r="E68" s="7">
        <f t="shared" si="9"/>
        <v>3</v>
      </c>
      <c r="F68" s="9">
        <f>D68*100/C68-100</f>
        <v>-66.666666666666657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>
        <v>1</v>
      </c>
      <c r="R68" s="7">
        <v>1</v>
      </c>
      <c r="S68" s="119"/>
      <c r="T68" s="215"/>
      <c r="U68" s="119">
        <v>2</v>
      </c>
      <c r="V68" s="215"/>
      <c r="W68" s="119"/>
      <c r="X68" s="119"/>
      <c r="Y68" s="119">
        <v>2</v>
      </c>
      <c r="Z68" s="119"/>
      <c r="AA68" s="7"/>
      <c r="AB68" s="7"/>
      <c r="AC68" s="7"/>
      <c r="AD68" s="7"/>
      <c r="AE68" s="7"/>
      <c r="AF68" s="7"/>
      <c r="AG68" s="7"/>
      <c r="AH68" s="7"/>
      <c r="AI68" s="7"/>
      <c r="AJ68" s="10"/>
    </row>
    <row r="69" spans="1:36" x14ac:dyDescent="0.25">
      <c r="A69" s="77">
        <v>7</v>
      </c>
      <c r="B69" s="7" t="s">
        <v>27</v>
      </c>
      <c r="C69" s="8">
        <f t="shared" si="9"/>
        <v>2</v>
      </c>
      <c r="D69" s="7">
        <f t="shared" si="9"/>
        <v>2</v>
      </c>
      <c r="E69" s="7">
        <f t="shared" si="9"/>
        <v>2</v>
      </c>
      <c r="F69" s="9">
        <f>D69*100/C69-100</f>
        <v>0</v>
      </c>
      <c r="G69" s="7"/>
      <c r="H69" s="7"/>
      <c r="I69" s="7"/>
      <c r="J69" s="7"/>
      <c r="K69" s="7"/>
      <c r="L69" s="7"/>
      <c r="M69" s="7"/>
      <c r="N69" s="7">
        <v>1</v>
      </c>
      <c r="O69" s="7">
        <v>1</v>
      </c>
      <c r="P69" s="7">
        <v>1</v>
      </c>
      <c r="Q69" s="7"/>
      <c r="R69" s="7"/>
      <c r="S69" s="119"/>
      <c r="T69" s="215"/>
      <c r="U69" s="119"/>
      <c r="V69" s="215"/>
      <c r="W69" s="119"/>
      <c r="X69" s="119"/>
      <c r="Y69" s="119"/>
      <c r="Z69" s="119"/>
      <c r="AA69" s="7"/>
      <c r="AB69" s="7"/>
      <c r="AC69" s="7"/>
      <c r="AD69" s="7"/>
      <c r="AE69" s="7"/>
      <c r="AF69" s="7"/>
      <c r="AG69" s="7"/>
      <c r="AH69" s="7"/>
      <c r="AI69" s="7">
        <v>1</v>
      </c>
      <c r="AJ69" s="10"/>
    </row>
    <row r="70" spans="1:36" x14ac:dyDescent="0.25">
      <c r="A70" s="77">
        <v>8</v>
      </c>
      <c r="B70" s="7" t="s">
        <v>28</v>
      </c>
      <c r="C70" s="8">
        <f t="shared" si="9"/>
        <v>5</v>
      </c>
      <c r="D70" s="7">
        <f t="shared" si="9"/>
        <v>8</v>
      </c>
      <c r="E70" s="7">
        <f t="shared" si="9"/>
        <v>5</v>
      </c>
      <c r="F70" s="9">
        <v>0</v>
      </c>
      <c r="G70" s="7"/>
      <c r="H70" s="7"/>
      <c r="I70" s="7"/>
      <c r="J70" s="7"/>
      <c r="K70" s="7"/>
      <c r="L70" s="7"/>
      <c r="M70" s="7"/>
      <c r="N70" s="7"/>
      <c r="O70" s="7">
        <v>2</v>
      </c>
      <c r="P70" s="7">
        <v>2</v>
      </c>
      <c r="Q70" s="7"/>
      <c r="R70" s="7"/>
      <c r="S70" s="119"/>
      <c r="T70" s="215"/>
      <c r="U70" s="119">
        <v>1</v>
      </c>
      <c r="V70" s="215">
        <v>5</v>
      </c>
      <c r="W70" s="119"/>
      <c r="X70" s="119"/>
      <c r="Y70" s="119">
        <v>1</v>
      </c>
      <c r="Z70" s="119">
        <v>5</v>
      </c>
      <c r="AA70" s="7"/>
      <c r="AB70" s="7"/>
      <c r="AC70" s="7"/>
      <c r="AD70" s="7"/>
      <c r="AE70" s="7"/>
      <c r="AF70" s="7"/>
      <c r="AG70" s="7"/>
      <c r="AH70" s="7"/>
      <c r="AI70" s="7">
        <v>2</v>
      </c>
      <c r="AJ70" s="10">
        <v>1</v>
      </c>
    </row>
    <row r="71" spans="1:36" x14ac:dyDescent="0.25">
      <c r="A71" s="77">
        <v>9</v>
      </c>
      <c r="B71" s="7" t="s">
        <v>29</v>
      </c>
      <c r="C71" s="8">
        <f t="shared" si="9"/>
        <v>3</v>
      </c>
      <c r="D71" s="7">
        <f t="shared" si="9"/>
        <v>2</v>
      </c>
      <c r="E71" s="7">
        <f t="shared" si="9"/>
        <v>3</v>
      </c>
      <c r="F71" s="9">
        <v>100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19"/>
      <c r="T71" s="215"/>
      <c r="U71" s="119">
        <v>3</v>
      </c>
      <c r="V71" s="215">
        <v>2</v>
      </c>
      <c r="W71" s="119"/>
      <c r="X71" s="119"/>
      <c r="Y71" s="119">
        <v>3</v>
      </c>
      <c r="Z71" s="119">
        <v>2</v>
      </c>
      <c r="AA71" s="7"/>
      <c r="AB71" s="7"/>
      <c r="AC71" s="7"/>
      <c r="AD71" s="7"/>
      <c r="AE71" s="7"/>
      <c r="AF71" s="7"/>
      <c r="AG71" s="7"/>
      <c r="AH71" s="7"/>
      <c r="AI71" s="7"/>
      <c r="AJ71" s="10"/>
    </row>
    <row r="72" spans="1:36" x14ac:dyDescent="0.25">
      <c r="A72" s="77">
        <v>10</v>
      </c>
      <c r="B72" s="7" t="s">
        <v>30</v>
      </c>
      <c r="C72" s="8">
        <f t="shared" si="9"/>
        <v>5</v>
      </c>
      <c r="D72" s="7">
        <f t="shared" si="9"/>
        <v>0</v>
      </c>
      <c r="E72" s="7">
        <f t="shared" si="9"/>
        <v>5</v>
      </c>
      <c r="F72" s="9">
        <v>-100</v>
      </c>
      <c r="G72" s="7"/>
      <c r="H72" s="7"/>
      <c r="I72" s="7">
        <v>1</v>
      </c>
      <c r="J72" s="7"/>
      <c r="K72" s="7"/>
      <c r="L72" s="7"/>
      <c r="M72" s="7"/>
      <c r="N72" s="7"/>
      <c r="O72" s="7">
        <v>1</v>
      </c>
      <c r="P72" s="7"/>
      <c r="Q72" s="7">
        <v>1</v>
      </c>
      <c r="R72" s="7"/>
      <c r="S72" s="119">
        <v>1</v>
      </c>
      <c r="T72" s="215"/>
      <c r="U72" s="119">
        <v>1</v>
      </c>
      <c r="V72" s="215"/>
      <c r="W72" s="119"/>
      <c r="X72" s="119"/>
      <c r="Y72" s="119"/>
      <c r="Z72" s="119"/>
      <c r="AA72" s="7"/>
      <c r="AB72" s="7"/>
      <c r="AC72" s="7"/>
      <c r="AD72" s="7"/>
      <c r="AE72" s="7"/>
      <c r="AF72" s="7"/>
      <c r="AG72" s="7"/>
      <c r="AH72" s="7"/>
      <c r="AI72" s="7"/>
      <c r="AJ72" s="10"/>
    </row>
    <row r="73" spans="1:36" x14ac:dyDescent="0.25">
      <c r="A73" s="77">
        <v>11</v>
      </c>
      <c r="B73" s="7" t="s">
        <v>31</v>
      </c>
      <c r="C73" s="8">
        <f t="shared" si="9"/>
        <v>5</v>
      </c>
      <c r="D73" s="7">
        <f>AJ73+AH73+AF73+AD73+AB73+V73+T73+R73+P73+N73+L73+J73+H73</f>
        <v>6</v>
      </c>
      <c r="E73" s="7">
        <f t="shared" si="9"/>
        <v>6</v>
      </c>
      <c r="F73" s="9">
        <f>D73*100/C73-100</f>
        <v>20</v>
      </c>
      <c r="G73" s="7"/>
      <c r="H73" s="7"/>
      <c r="I73" s="7"/>
      <c r="J73" s="7"/>
      <c r="K73" s="7"/>
      <c r="L73" s="7"/>
      <c r="M73" s="7"/>
      <c r="N73" s="7"/>
      <c r="O73" s="7">
        <v>2</v>
      </c>
      <c r="P73" s="7">
        <v>1</v>
      </c>
      <c r="Q73" s="7">
        <v>1</v>
      </c>
      <c r="R73" s="7"/>
      <c r="S73" s="119"/>
      <c r="T73" s="215">
        <v>1</v>
      </c>
      <c r="U73" s="119">
        <v>2</v>
      </c>
      <c r="V73" s="215">
        <v>3</v>
      </c>
      <c r="W73" s="119">
        <v>1</v>
      </c>
      <c r="X73" s="119"/>
      <c r="Y73" s="119">
        <v>1</v>
      </c>
      <c r="Z73" s="119">
        <v>3</v>
      </c>
      <c r="AA73" s="7"/>
      <c r="AB73" s="7"/>
      <c r="AC73" s="7"/>
      <c r="AD73" s="7"/>
      <c r="AE73" s="7"/>
      <c r="AF73" s="7"/>
      <c r="AG73" s="7"/>
      <c r="AH73" s="7"/>
      <c r="AI73" s="7"/>
      <c r="AJ73" s="10">
        <v>1</v>
      </c>
    </row>
    <row r="74" spans="1:36" x14ac:dyDescent="0.25">
      <c r="A74" s="77">
        <v>12</v>
      </c>
      <c r="B74" s="7" t="s">
        <v>32</v>
      </c>
      <c r="C74" s="8">
        <f t="shared" si="9"/>
        <v>1</v>
      </c>
      <c r="D74" s="7">
        <f>AJ74+AH74+AF74+AD74+AB74+V74+T74+R74+P74+N74+L74+J74+H74</f>
        <v>8</v>
      </c>
      <c r="E74" s="7">
        <f t="shared" si="9"/>
        <v>1</v>
      </c>
      <c r="F74" s="9">
        <f>D74*100/C74-100</f>
        <v>700</v>
      </c>
      <c r="G74" s="7"/>
      <c r="H74" s="7"/>
      <c r="I74" s="7"/>
      <c r="J74" s="7"/>
      <c r="K74" s="7"/>
      <c r="L74" s="7"/>
      <c r="M74" s="7"/>
      <c r="N74" s="7"/>
      <c r="O74" s="7">
        <v>1</v>
      </c>
      <c r="P74" s="7">
        <v>1</v>
      </c>
      <c r="Q74" s="7"/>
      <c r="R74" s="7"/>
      <c r="S74" s="119"/>
      <c r="T74" s="215"/>
      <c r="U74" s="119"/>
      <c r="V74" s="215">
        <v>6</v>
      </c>
      <c r="W74" s="119"/>
      <c r="X74" s="119"/>
      <c r="Y74" s="119"/>
      <c r="Z74" s="119">
        <v>6</v>
      </c>
      <c r="AA74" s="7"/>
      <c r="AB74" s="7"/>
      <c r="AC74" s="7"/>
      <c r="AD74" s="7"/>
      <c r="AE74" s="7"/>
      <c r="AF74" s="7"/>
      <c r="AG74" s="7"/>
      <c r="AH74" s="7"/>
      <c r="AI74" s="7"/>
      <c r="AJ74" s="10">
        <v>1</v>
      </c>
    </row>
    <row r="75" spans="1:36" x14ac:dyDescent="0.25">
      <c r="A75" s="77">
        <v>13</v>
      </c>
      <c r="B75" s="7" t="s">
        <v>33</v>
      </c>
      <c r="C75" s="8">
        <f t="shared" si="9"/>
        <v>2</v>
      </c>
      <c r="D75" s="7">
        <v>5</v>
      </c>
      <c r="E75" s="7">
        <f t="shared" si="9"/>
        <v>2</v>
      </c>
      <c r="F75" s="9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 t="s">
        <v>86</v>
      </c>
      <c r="S75" s="119">
        <v>1</v>
      </c>
      <c r="T75" s="215"/>
      <c r="U75" s="119">
        <v>1</v>
      </c>
      <c r="V75" s="215">
        <v>4</v>
      </c>
      <c r="W75" s="119"/>
      <c r="X75" s="119">
        <v>1</v>
      </c>
      <c r="Y75" s="119">
        <v>1</v>
      </c>
      <c r="Z75" s="119">
        <v>3</v>
      </c>
      <c r="AA75" s="7"/>
      <c r="AB75" s="7"/>
      <c r="AC75" s="7"/>
      <c r="AD75" s="7"/>
      <c r="AE75" s="7"/>
      <c r="AF75" s="7"/>
      <c r="AG75" s="7"/>
      <c r="AH75" s="7"/>
      <c r="AI75" s="7"/>
      <c r="AJ75" s="10">
        <v>1</v>
      </c>
    </row>
    <row r="76" spans="1:36" ht="15.75" thickBot="1" x14ac:dyDescent="0.3">
      <c r="A76" s="11">
        <v>14</v>
      </c>
      <c r="B76" s="8" t="s">
        <v>34</v>
      </c>
      <c r="C76" s="8">
        <f t="shared" si="9"/>
        <v>4</v>
      </c>
      <c r="D76" s="7">
        <f>AJ76+AH76+AF76+AD76+AB76+V76+T76+R76+P76+N76+L76+J76+H76</f>
        <v>2</v>
      </c>
      <c r="E76" s="7">
        <f t="shared" si="9"/>
        <v>7</v>
      </c>
      <c r="F76" s="9">
        <f>D76*100/C76-100</f>
        <v>-50</v>
      </c>
      <c r="G76" s="8"/>
      <c r="H76" s="8"/>
      <c r="I76" s="8"/>
      <c r="J76" s="8"/>
      <c r="K76" s="8"/>
      <c r="L76" s="8"/>
      <c r="M76" s="8"/>
      <c r="N76" s="8"/>
      <c r="O76" s="8"/>
      <c r="P76" s="8">
        <v>2</v>
      </c>
      <c r="Q76" s="8"/>
      <c r="R76" s="8"/>
      <c r="S76" s="120"/>
      <c r="T76" s="216"/>
      <c r="U76" s="120">
        <v>3</v>
      </c>
      <c r="V76" s="216"/>
      <c r="W76" s="119">
        <v>3</v>
      </c>
      <c r="X76" s="119"/>
      <c r="Y76" s="120"/>
      <c r="Z76" s="120"/>
      <c r="AA76" s="8"/>
      <c r="AB76" s="8"/>
      <c r="AC76" s="8"/>
      <c r="AD76" s="8"/>
      <c r="AE76" s="8"/>
      <c r="AF76" s="8"/>
      <c r="AG76" s="8"/>
      <c r="AH76" s="8"/>
      <c r="AI76" s="8">
        <v>1</v>
      </c>
      <c r="AJ76" s="12"/>
    </row>
    <row r="77" spans="1:36" ht="15.75" thickBot="1" x14ac:dyDescent="0.3">
      <c r="A77" s="13">
        <v>15</v>
      </c>
      <c r="B77" s="14" t="s">
        <v>35</v>
      </c>
      <c r="C77" s="8">
        <f t="shared" si="9"/>
        <v>21</v>
      </c>
      <c r="D77" s="7">
        <f>AJ77+AH77+AF77+AD77+AB77+V77+T77+R77+P77+N77+L77+J77+H77</f>
        <v>28</v>
      </c>
      <c r="E77" s="7">
        <f t="shared" si="9"/>
        <v>24</v>
      </c>
      <c r="F77" s="9">
        <f>D77*100/C77-100</f>
        <v>33.333333333333343</v>
      </c>
      <c r="G77" s="14"/>
      <c r="H77" s="14"/>
      <c r="I77" s="14"/>
      <c r="J77" s="14"/>
      <c r="K77" s="14"/>
      <c r="L77" s="14"/>
      <c r="M77" s="14">
        <v>2</v>
      </c>
      <c r="N77" s="14">
        <v>1</v>
      </c>
      <c r="O77" s="14">
        <v>7</v>
      </c>
      <c r="P77" s="14">
        <v>14</v>
      </c>
      <c r="Q77" s="14"/>
      <c r="R77" s="14">
        <v>1</v>
      </c>
      <c r="S77" s="121"/>
      <c r="T77" s="217">
        <v>2</v>
      </c>
      <c r="U77" s="121">
        <v>5</v>
      </c>
      <c r="V77" s="217">
        <v>5</v>
      </c>
      <c r="W77" s="119">
        <v>4</v>
      </c>
      <c r="X77" s="119">
        <v>4</v>
      </c>
      <c r="Y77" s="121">
        <v>1</v>
      </c>
      <c r="Z77" s="121">
        <v>1</v>
      </c>
      <c r="AA77" s="14">
        <v>1</v>
      </c>
      <c r="AB77" s="14"/>
      <c r="AC77" s="14">
        <v>2</v>
      </c>
      <c r="AD77" s="14"/>
      <c r="AE77" s="14"/>
      <c r="AF77" s="14"/>
      <c r="AG77" s="14"/>
      <c r="AH77" s="14"/>
      <c r="AI77" s="15">
        <v>4</v>
      </c>
      <c r="AJ77" s="16">
        <v>5</v>
      </c>
    </row>
    <row r="78" spans="1:36" x14ac:dyDescent="0.25">
      <c r="A78" s="17">
        <v>16</v>
      </c>
      <c r="B78" s="18" t="s">
        <v>36</v>
      </c>
      <c r="C78" s="8">
        <f t="shared" si="9"/>
        <v>1</v>
      </c>
      <c r="D78" s="7">
        <f>AJ78+AH78+AF78+AD78+AB78+V78+T78+R78+P78+N78+L78+J78+H78</f>
        <v>3</v>
      </c>
      <c r="E78" s="7">
        <f t="shared" si="9"/>
        <v>1</v>
      </c>
      <c r="F78" s="9">
        <f>D78*100/C78-100</f>
        <v>200</v>
      </c>
      <c r="G78" s="18"/>
      <c r="H78" s="18"/>
      <c r="I78" s="18"/>
      <c r="J78" s="18"/>
      <c r="K78" s="18"/>
      <c r="L78" s="18"/>
      <c r="M78" s="18"/>
      <c r="N78" s="18"/>
      <c r="O78" s="18"/>
      <c r="P78" s="18">
        <v>2</v>
      </c>
      <c r="Q78" s="18"/>
      <c r="R78" s="18"/>
      <c r="S78" s="122"/>
      <c r="T78" s="218">
        <v>1</v>
      </c>
      <c r="U78" s="122">
        <v>1</v>
      </c>
      <c r="V78" s="218"/>
      <c r="W78" s="119"/>
      <c r="X78" s="119"/>
      <c r="Y78" s="122">
        <v>1</v>
      </c>
      <c r="Z78" s="122"/>
      <c r="AA78" s="18"/>
      <c r="AB78" s="18"/>
      <c r="AC78" s="18"/>
      <c r="AD78" s="18"/>
      <c r="AE78" s="18"/>
      <c r="AF78" s="18"/>
      <c r="AG78" s="18"/>
      <c r="AH78" s="18"/>
      <c r="AI78" s="18"/>
      <c r="AJ78" s="19"/>
    </row>
    <row r="79" spans="1:36" ht="15.75" thickBot="1" x14ac:dyDescent="0.3">
      <c r="A79" s="11">
        <v>17</v>
      </c>
      <c r="B79" s="8" t="s">
        <v>37</v>
      </c>
      <c r="C79" s="8">
        <f>AI79+AG79+AE79+AC79+AA79+U79+S79+Q79+O79+M79+K79+I79+G79</f>
        <v>5</v>
      </c>
      <c r="D79" s="7">
        <f>AJ79+AH79+AF79+AD79+AB79+V79+T79+R79+P79+N79+L79+J79+H79</f>
        <v>1</v>
      </c>
      <c r="E79" s="7">
        <f>AK79+AI79+AG79+AE79+AC79+W79+U79+S79+Q79+O79+M79+K79+I79</f>
        <v>6</v>
      </c>
      <c r="F79" s="9">
        <f>D79*100/C79-100</f>
        <v>-80</v>
      </c>
      <c r="G79" s="8"/>
      <c r="H79" s="8"/>
      <c r="I79" s="8"/>
      <c r="J79" s="8"/>
      <c r="K79" s="8"/>
      <c r="L79" s="8"/>
      <c r="M79" s="8"/>
      <c r="N79" s="8"/>
      <c r="O79" s="7"/>
      <c r="P79" s="20"/>
      <c r="Q79" s="8"/>
      <c r="R79" s="8"/>
      <c r="S79" s="120"/>
      <c r="T79" s="216"/>
      <c r="U79" s="120">
        <v>5</v>
      </c>
      <c r="V79" s="216">
        <v>1</v>
      </c>
      <c r="W79" s="119">
        <v>1</v>
      </c>
      <c r="X79" s="119"/>
      <c r="Y79" s="120">
        <v>4</v>
      </c>
      <c r="Z79" s="120">
        <v>1</v>
      </c>
      <c r="AA79" s="8"/>
      <c r="AB79" s="8"/>
      <c r="AC79" s="8"/>
      <c r="AD79" s="8"/>
      <c r="AE79" s="8"/>
      <c r="AF79" s="8"/>
      <c r="AG79" s="8"/>
      <c r="AH79" s="8"/>
      <c r="AI79" s="8"/>
      <c r="AJ79" s="12"/>
    </row>
    <row r="80" spans="1:36" ht="15.75" thickBot="1" x14ac:dyDescent="0.3">
      <c r="A80" s="13">
        <v>58</v>
      </c>
      <c r="B80" s="14" t="s">
        <v>38</v>
      </c>
      <c r="C80" s="14">
        <f>C63+C64+C65+C66+C67+C68+C69+C70+C71+C72+C73+C74+C75+C76+C77+C78+C79</f>
        <v>78</v>
      </c>
      <c r="D80" s="14">
        <f>D63+D64+D65+D66+D67+D68+D69+D70+D71+D72+D73+D74+D75+D76+D77+D78+D79</f>
        <v>80</v>
      </c>
      <c r="E80" s="14">
        <f t="shared" ref="E80:N80" si="10">E63+E64+E65+E66+E67+E68+E69+E70+E71+E72+E73+E74+E75+E76+E77+E78+E79</f>
        <v>91</v>
      </c>
      <c r="F80" s="14">
        <f t="shared" si="10"/>
        <v>973.33333333333348</v>
      </c>
      <c r="G80" s="14">
        <f t="shared" si="10"/>
        <v>0</v>
      </c>
      <c r="H80" s="14">
        <f t="shared" si="10"/>
        <v>0</v>
      </c>
      <c r="I80" s="14">
        <f t="shared" si="10"/>
        <v>1</v>
      </c>
      <c r="J80" s="14">
        <f t="shared" si="10"/>
        <v>0</v>
      </c>
      <c r="K80" s="14">
        <f t="shared" si="10"/>
        <v>1</v>
      </c>
      <c r="L80" s="14">
        <f t="shared" si="10"/>
        <v>0</v>
      </c>
      <c r="M80" s="14">
        <f t="shared" si="10"/>
        <v>2</v>
      </c>
      <c r="N80" s="14">
        <f t="shared" si="10"/>
        <v>2</v>
      </c>
      <c r="O80" s="14">
        <f>O63+O64+O65+O66+O67+O68+O69+O70+O71+O72+O73+O74+O75+O76+O77+O78+O79</f>
        <v>19</v>
      </c>
      <c r="P80" s="14">
        <f t="shared" ref="P80:AI80" si="11">P63+P64+P65+P66+P67+P68+P69+P70+P71+P72+P73+P74+P75+P76+P77+P78+P79</f>
        <v>31</v>
      </c>
      <c r="Q80" s="14">
        <f t="shared" si="11"/>
        <v>3</v>
      </c>
      <c r="R80" s="14">
        <v>3</v>
      </c>
      <c r="S80" s="121">
        <f t="shared" si="11"/>
        <v>2</v>
      </c>
      <c r="T80" s="217">
        <f t="shared" si="11"/>
        <v>5</v>
      </c>
      <c r="U80" s="121">
        <f t="shared" si="11"/>
        <v>35</v>
      </c>
      <c r="V80" s="217">
        <f t="shared" si="11"/>
        <v>29</v>
      </c>
      <c r="W80" s="121">
        <f t="shared" si="11"/>
        <v>14</v>
      </c>
      <c r="X80" s="121">
        <f t="shared" si="11"/>
        <v>6</v>
      </c>
      <c r="Y80" s="121">
        <f t="shared" si="11"/>
        <v>20</v>
      </c>
      <c r="Z80" s="121">
        <f t="shared" si="11"/>
        <v>23</v>
      </c>
      <c r="AA80" s="14">
        <f>AA63+AA64+AA65+AA66+AA67+AA68+AA69+AA70+AA71+AA72+AA73+AA74+AA75+AA76+AA77+AA78+AA79</f>
        <v>1</v>
      </c>
      <c r="AB80" s="14">
        <f t="shared" si="11"/>
        <v>0</v>
      </c>
      <c r="AC80" s="14">
        <f t="shared" si="11"/>
        <v>2</v>
      </c>
      <c r="AD80" s="14">
        <f t="shared" si="11"/>
        <v>0</v>
      </c>
      <c r="AE80" s="14">
        <f t="shared" si="11"/>
        <v>0</v>
      </c>
      <c r="AF80" s="14">
        <f t="shared" si="11"/>
        <v>0</v>
      </c>
      <c r="AG80" s="14">
        <f t="shared" si="11"/>
        <v>0</v>
      </c>
      <c r="AH80" s="14">
        <f t="shared" si="11"/>
        <v>0</v>
      </c>
      <c r="AI80" s="14">
        <f t="shared" si="11"/>
        <v>12</v>
      </c>
      <c r="AJ80" s="14">
        <f>AJ63+AJ64+AJ65+AJ66+AJ68+AJ67+AJ69+AJ70+AJ71+AJ72+AJ73+AJ74+AJ75+AJ76+AJ77+AJ78+AJ79</f>
        <v>11</v>
      </c>
    </row>
    <row r="81" spans="1:36" x14ac:dyDescent="0.25">
      <c r="A81" s="17">
        <v>19</v>
      </c>
      <c r="B81" s="18" t="s">
        <v>39</v>
      </c>
      <c r="C81" s="18">
        <f>D80-C80</f>
        <v>2</v>
      </c>
      <c r="D81" s="18">
        <f>SUM(D64:D79)</f>
        <v>76</v>
      </c>
      <c r="E81" s="18"/>
      <c r="F81" s="18"/>
      <c r="G81" s="18">
        <f>H80-G80</f>
        <v>0</v>
      </c>
      <c r="H81" s="18"/>
      <c r="I81" s="18">
        <f>J80-I80</f>
        <v>-1</v>
      </c>
      <c r="J81" s="18"/>
      <c r="K81" s="18">
        <f>L80-K80</f>
        <v>-1</v>
      </c>
      <c r="L81" s="18"/>
      <c r="M81" s="18">
        <v>0</v>
      </c>
      <c r="N81" s="21"/>
      <c r="O81" s="18">
        <f>P80-O80</f>
        <v>12</v>
      </c>
      <c r="P81" s="18"/>
      <c r="Q81" s="18">
        <f>R80-Q80</f>
        <v>0</v>
      </c>
      <c r="R81" s="18"/>
      <c r="S81" s="122">
        <f>T80-S80</f>
        <v>3</v>
      </c>
      <c r="T81" s="218"/>
      <c r="U81" s="122"/>
      <c r="V81" s="218"/>
      <c r="W81" s="122">
        <f>X80-W80</f>
        <v>-8</v>
      </c>
      <c r="X81" s="122">
        <f>X63+X64+X65+X66+X67+X68+X69+X70+X71+X72+X73+X74+X75+X76+X77+X78+X79</f>
        <v>6</v>
      </c>
      <c r="Y81" s="122">
        <f>Z80-Y80</f>
        <v>3</v>
      </c>
      <c r="Z81" s="122"/>
      <c r="AA81" s="18">
        <f>AB80-AA80</f>
        <v>-1</v>
      </c>
      <c r="AB81" s="18"/>
      <c r="AC81" s="18">
        <f>AD80-AC80</f>
        <v>-2</v>
      </c>
      <c r="AD81" s="22"/>
      <c r="AE81" s="18">
        <f>AF80-AE80</f>
        <v>0</v>
      </c>
      <c r="AF81" s="18"/>
      <c r="AG81" s="18">
        <f>AH80-AG80</f>
        <v>0</v>
      </c>
      <c r="AH81" s="18"/>
      <c r="AI81" s="18"/>
      <c r="AJ81" s="18"/>
    </row>
    <row r="82" spans="1:36" ht="63.75" x14ac:dyDescent="0.25">
      <c r="A82" s="23">
        <v>20</v>
      </c>
      <c r="B82" s="24" t="s">
        <v>40</v>
      </c>
      <c r="C82" s="78"/>
      <c r="D82" s="79">
        <f>D80*100/C80-100</f>
        <v>2.5641025641025692</v>
      </c>
      <c r="E82" s="78"/>
      <c r="F82" s="78"/>
      <c r="G82" s="78"/>
      <c r="H82" s="78"/>
      <c r="I82" s="78"/>
      <c r="J82" s="78"/>
      <c r="K82" s="78"/>
      <c r="L82" s="78"/>
      <c r="M82" s="78">
        <f>M80/100*L80+100</f>
        <v>100</v>
      </c>
      <c r="N82" s="78">
        <f>N80/100*M80+100</f>
        <v>100.04</v>
      </c>
      <c r="O82" s="78"/>
      <c r="P82" s="78">
        <f>P80/100*O80+100</f>
        <v>105.89</v>
      </c>
      <c r="Q82" s="78">
        <f>Q80*100/P80-100</f>
        <v>-90.322580645161295</v>
      </c>
      <c r="R82" s="78"/>
      <c r="S82" s="124"/>
      <c r="T82" s="250">
        <f>T80/100*S80+100</f>
        <v>100.1</v>
      </c>
      <c r="U82" s="124">
        <f>U80*100/T80-100</f>
        <v>600</v>
      </c>
      <c r="V82" s="221">
        <f>V80*100/U80-100</f>
        <v>-17.142857142857139</v>
      </c>
      <c r="W82" s="124"/>
      <c r="X82" s="124"/>
      <c r="Y82" s="124"/>
      <c r="Z82" s="124"/>
      <c r="AA82" s="78"/>
      <c r="AB82" s="78">
        <f>AB80/100*AA80+100</f>
        <v>100</v>
      </c>
      <c r="AC82" s="78"/>
      <c r="AD82" s="78">
        <f>AD80/100*AC80+100</f>
        <v>100</v>
      </c>
      <c r="AE82" s="78"/>
      <c r="AF82" s="80"/>
      <c r="AG82" s="78"/>
      <c r="AH82" s="78"/>
      <c r="AI82" s="78"/>
      <c r="AJ82" s="78">
        <f>AJ80/100*AI80+100</f>
        <v>101.32</v>
      </c>
    </row>
    <row r="86" spans="1:36" x14ac:dyDescent="0.25">
      <c r="A86" s="1"/>
      <c r="B86" s="325" t="s">
        <v>234</v>
      </c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</row>
    <row r="87" spans="1:36" x14ac:dyDescent="0.25">
      <c r="A87" s="325" t="s">
        <v>0</v>
      </c>
      <c r="B87" s="325"/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</row>
    <row r="88" spans="1:36" x14ac:dyDescent="0.25">
      <c r="A88" s="2"/>
      <c r="B88" s="117"/>
      <c r="C88" s="117"/>
      <c r="D88" s="117"/>
      <c r="E88" s="117"/>
      <c r="F88" s="117"/>
      <c r="G88" s="11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7"/>
      <c r="T88" s="213"/>
      <c r="U88" s="117"/>
      <c r="V88" s="213"/>
      <c r="W88" s="117"/>
      <c r="X88" s="117"/>
      <c r="Y88" s="117"/>
      <c r="Z88" s="117"/>
      <c r="AA88" s="3"/>
      <c r="AB88" s="3"/>
      <c r="AC88" s="3"/>
      <c r="AD88" s="3"/>
      <c r="AE88" s="3"/>
      <c r="AF88" s="3"/>
      <c r="AG88" s="117"/>
      <c r="AH88" s="3"/>
      <c r="AI88" s="3"/>
      <c r="AJ88" s="3"/>
    </row>
    <row r="89" spans="1:36" x14ac:dyDescent="0.25">
      <c r="A89" s="305" t="s">
        <v>1</v>
      </c>
      <c r="B89" s="326" t="s">
        <v>2</v>
      </c>
      <c r="C89" s="326" t="s">
        <v>3</v>
      </c>
      <c r="D89" s="326"/>
      <c r="E89" s="326" t="s">
        <v>4</v>
      </c>
      <c r="F89" s="326"/>
      <c r="G89" s="327" t="s">
        <v>5</v>
      </c>
      <c r="H89" s="327"/>
      <c r="I89" s="308" t="s">
        <v>6</v>
      </c>
      <c r="J89" s="309"/>
      <c r="K89" s="326" t="s">
        <v>7</v>
      </c>
      <c r="L89" s="326"/>
      <c r="M89" s="306" t="s">
        <v>8</v>
      </c>
      <c r="N89" s="306"/>
      <c r="O89" s="308" t="s">
        <v>9</v>
      </c>
      <c r="P89" s="309"/>
      <c r="Q89" s="308" t="s">
        <v>10</v>
      </c>
      <c r="R89" s="309"/>
      <c r="S89" s="308" t="s">
        <v>11</v>
      </c>
      <c r="T89" s="309"/>
      <c r="U89" s="306" t="s">
        <v>12</v>
      </c>
      <c r="V89" s="306"/>
      <c r="W89" s="316" t="s">
        <v>13</v>
      </c>
      <c r="X89" s="317"/>
      <c r="Y89" s="317"/>
      <c r="Z89" s="318"/>
      <c r="AA89" s="307" t="s">
        <v>14</v>
      </c>
      <c r="AB89" s="307"/>
      <c r="AC89" s="307" t="s">
        <v>15</v>
      </c>
      <c r="AD89" s="307"/>
      <c r="AE89" s="307" t="s">
        <v>16</v>
      </c>
      <c r="AF89" s="307"/>
      <c r="AG89" s="312" t="s">
        <v>17</v>
      </c>
      <c r="AH89" s="313"/>
      <c r="AI89" s="319" t="s">
        <v>18</v>
      </c>
      <c r="AJ89" s="320"/>
    </row>
    <row r="90" spans="1:36" ht="60.75" customHeight="1" x14ac:dyDescent="0.25">
      <c r="A90" s="305"/>
      <c r="B90" s="326"/>
      <c r="C90" s="326"/>
      <c r="D90" s="326"/>
      <c r="E90" s="326"/>
      <c r="F90" s="326"/>
      <c r="G90" s="327"/>
      <c r="H90" s="327"/>
      <c r="I90" s="310"/>
      <c r="J90" s="311"/>
      <c r="K90" s="326"/>
      <c r="L90" s="326"/>
      <c r="M90" s="306"/>
      <c r="N90" s="306"/>
      <c r="O90" s="310"/>
      <c r="P90" s="311"/>
      <c r="Q90" s="310"/>
      <c r="R90" s="311"/>
      <c r="S90" s="310"/>
      <c r="T90" s="311"/>
      <c r="U90" s="306"/>
      <c r="V90" s="306"/>
      <c r="W90" s="323" t="s">
        <v>19</v>
      </c>
      <c r="X90" s="324"/>
      <c r="Y90" s="323" t="s">
        <v>20</v>
      </c>
      <c r="Z90" s="324"/>
      <c r="AA90" s="307"/>
      <c r="AB90" s="307"/>
      <c r="AC90" s="307"/>
      <c r="AD90" s="307"/>
      <c r="AE90" s="307"/>
      <c r="AF90" s="307"/>
      <c r="AG90" s="314"/>
      <c r="AH90" s="315"/>
      <c r="AI90" s="321"/>
      <c r="AJ90" s="322"/>
    </row>
    <row r="91" spans="1:36" ht="40.5" customHeight="1" x14ac:dyDescent="0.25">
      <c r="A91" s="305"/>
      <c r="B91" s="326"/>
      <c r="C91" s="118">
        <v>2014</v>
      </c>
      <c r="D91" s="244">
        <v>2015</v>
      </c>
      <c r="E91" s="118">
        <v>2014</v>
      </c>
      <c r="F91" s="118">
        <v>2015</v>
      </c>
      <c r="G91" s="118">
        <v>2014</v>
      </c>
      <c r="H91" s="190">
        <v>2015</v>
      </c>
      <c r="I91" s="190">
        <v>2014</v>
      </c>
      <c r="J91" s="190">
        <v>2015</v>
      </c>
      <c r="K91" s="190">
        <v>2014</v>
      </c>
      <c r="L91" s="190">
        <v>2015</v>
      </c>
      <c r="M91" s="190">
        <v>2014</v>
      </c>
      <c r="N91" s="190">
        <v>2015</v>
      </c>
      <c r="O91" s="190">
        <v>2014</v>
      </c>
      <c r="P91" s="190">
        <v>2015</v>
      </c>
      <c r="Q91" s="190">
        <v>2014</v>
      </c>
      <c r="R91" s="201">
        <v>2015</v>
      </c>
      <c r="S91" s="244">
        <v>2014</v>
      </c>
      <c r="T91" s="214">
        <v>2015</v>
      </c>
      <c r="U91" s="202">
        <v>2014</v>
      </c>
      <c r="V91" s="214">
        <v>2015</v>
      </c>
      <c r="W91" s="244">
        <v>2014</v>
      </c>
      <c r="X91" s="244">
        <v>2015</v>
      </c>
      <c r="Y91" s="244">
        <v>2014</v>
      </c>
      <c r="Z91" s="244">
        <v>2015</v>
      </c>
      <c r="AA91" s="190">
        <v>2014</v>
      </c>
      <c r="AB91" s="190">
        <v>2015</v>
      </c>
      <c r="AC91" s="190">
        <v>2014</v>
      </c>
      <c r="AD91" s="190">
        <v>2015</v>
      </c>
      <c r="AE91" s="190">
        <v>2014</v>
      </c>
      <c r="AF91" s="190">
        <v>2015</v>
      </c>
      <c r="AG91" s="118">
        <v>2014</v>
      </c>
      <c r="AH91" s="190">
        <v>2015</v>
      </c>
      <c r="AI91" s="190">
        <v>2014</v>
      </c>
      <c r="AJ91" s="5">
        <v>2015</v>
      </c>
    </row>
    <row r="92" spans="1:36" x14ac:dyDescent="0.25">
      <c r="A92" s="112">
        <v>1</v>
      </c>
      <c r="B92" s="119" t="s">
        <v>21</v>
      </c>
      <c r="C92" s="120">
        <f t="shared" ref="C92:D108" si="12">AI92+AG92+AE92+AC92+AA92+U92+S92+Q92+O92+M92+K92+I92+G92</f>
        <v>8</v>
      </c>
      <c r="D92" s="119">
        <f t="shared" si="12"/>
        <v>5</v>
      </c>
      <c r="E92" s="119">
        <v>2</v>
      </c>
      <c r="F92" s="9">
        <f t="shared" ref="F92:F109" si="13">D92*100/C92-100</f>
        <v>-37.5</v>
      </c>
      <c r="G92" s="119"/>
      <c r="H92" s="7"/>
      <c r="I92" s="7"/>
      <c r="J92" s="7"/>
      <c r="K92" s="7">
        <v>1</v>
      </c>
      <c r="L92" s="7"/>
      <c r="M92" s="7"/>
      <c r="N92" s="7"/>
      <c r="O92" s="7"/>
      <c r="P92" s="7">
        <v>2</v>
      </c>
      <c r="Q92" s="7"/>
      <c r="R92" s="7"/>
      <c r="S92" s="119"/>
      <c r="T92" s="215">
        <v>1</v>
      </c>
      <c r="U92" s="119">
        <v>7</v>
      </c>
      <c r="V92" s="215">
        <v>1</v>
      </c>
      <c r="W92" s="119">
        <v>3</v>
      </c>
      <c r="X92" s="119"/>
      <c r="Y92" s="119">
        <v>4</v>
      </c>
      <c r="Z92" s="119">
        <v>1</v>
      </c>
      <c r="AA92" s="7"/>
      <c r="AB92" s="7"/>
      <c r="AC92" s="7"/>
      <c r="AD92" s="7"/>
      <c r="AE92" s="7"/>
      <c r="AF92" s="7"/>
      <c r="AG92" s="119"/>
      <c r="AH92" s="7"/>
      <c r="AI92" s="7"/>
      <c r="AJ92" s="10">
        <v>1</v>
      </c>
    </row>
    <row r="93" spans="1:36" x14ac:dyDescent="0.25">
      <c r="A93" s="112">
        <v>2</v>
      </c>
      <c r="B93" s="119" t="s">
        <v>22</v>
      </c>
      <c r="C93" s="120">
        <f t="shared" si="12"/>
        <v>6</v>
      </c>
      <c r="D93" s="119">
        <f t="shared" si="12"/>
        <v>3</v>
      </c>
      <c r="E93" s="119">
        <v>3</v>
      </c>
      <c r="F93" s="9">
        <f t="shared" si="13"/>
        <v>-50</v>
      </c>
      <c r="G93" s="119"/>
      <c r="H93" s="7"/>
      <c r="I93" s="7"/>
      <c r="J93" s="7"/>
      <c r="K93" s="7">
        <v>1</v>
      </c>
      <c r="L93" s="7"/>
      <c r="M93" s="7"/>
      <c r="N93" s="7"/>
      <c r="O93" s="7">
        <v>3</v>
      </c>
      <c r="P93" s="7">
        <v>2</v>
      </c>
      <c r="Q93" s="7"/>
      <c r="R93" s="7"/>
      <c r="S93" s="119"/>
      <c r="T93" s="215"/>
      <c r="U93" s="119">
        <v>2</v>
      </c>
      <c r="V93" s="215">
        <v>1</v>
      </c>
      <c r="W93" s="119"/>
      <c r="X93" s="119">
        <v>1</v>
      </c>
      <c r="Y93" s="119">
        <v>2</v>
      </c>
      <c r="Z93" s="119"/>
      <c r="AA93" s="7"/>
      <c r="AB93" s="7"/>
      <c r="AC93" s="7"/>
      <c r="AD93" s="7"/>
      <c r="AE93" s="7"/>
      <c r="AF93" s="7"/>
      <c r="AG93" s="119"/>
      <c r="AH93" s="7"/>
      <c r="AI93" s="7"/>
      <c r="AJ93" s="10"/>
    </row>
    <row r="94" spans="1:36" x14ac:dyDescent="0.25">
      <c r="A94" s="112">
        <v>3</v>
      </c>
      <c r="B94" s="119" t="s">
        <v>23</v>
      </c>
      <c r="C94" s="120">
        <f t="shared" si="12"/>
        <v>6</v>
      </c>
      <c r="D94" s="119">
        <f t="shared" si="12"/>
        <v>9</v>
      </c>
      <c r="E94" s="119">
        <v>3</v>
      </c>
      <c r="F94" s="9">
        <f t="shared" si="13"/>
        <v>50</v>
      </c>
      <c r="G94" s="119"/>
      <c r="H94" s="7"/>
      <c r="I94" s="7"/>
      <c r="J94" s="7"/>
      <c r="K94" s="7"/>
      <c r="L94" s="7"/>
      <c r="M94" s="7"/>
      <c r="N94" s="7"/>
      <c r="O94" s="7">
        <v>1</v>
      </c>
      <c r="P94" s="7">
        <v>6</v>
      </c>
      <c r="Q94" s="7"/>
      <c r="R94" s="7"/>
      <c r="S94" s="119"/>
      <c r="T94" s="215"/>
      <c r="U94" s="119">
        <v>4</v>
      </c>
      <c r="V94" s="215">
        <v>3</v>
      </c>
      <c r="W94" s="119">
        <v>2</v>
      </c>
      <c r="X94" s="119">
        <v>2</v>
      </c>
      <c r="Y94" s="119">
        <v>2</v>
      </c>
      <c r="Z94" s="119">
        <v>1</v>
      </c>
      <c r="AA94" s="7"/>
      <c r="AB94" s="7"/>
      <c r="AC94" s="7"/>
      <c r="AD94" s="7"/>
      <c r="AE94" s="7"/>
      <c r="AF94" s="7"/>
      <c r="AG94" s="119"/>
      <c r="AH94" s="7"/>
      <c r="AI94" s="7">
        <v>1</v>
      </c>
      <c r="AJ94" s="10"/>
    </row>
    <row r="95" spans="1:36" x14ac:dyDescent="0.25">
      <c r="A95" s="11">
        <v>4</v>
      </c>
      <c r="B95" s="119" t="s">
        <v>24</v>
      </c>
      <c r="C95" s="120">
        <f t="shared" si="12"/>
        <v>6</v>
      </c>
      <c r="D95" s="119">
        <f t="shared" si="12"/>
        <v>2</v>
      </c>
      <c r="E95" s="119">
        <v>4</v>
      </c>
      <c r="F95" s="9">
        <f t="shared" si="13"/>
        <v>-66.666666666666657</v>
      </c>
      <c r="G95" s="120"/>
      <c r="H95" s="8"/>
      <c r="I95" s="8"/>
      <c r="J95" s="8"/>
      <c r="K95" s="8"/>
      <c r="L95" s="8"/>
      <c r="M95" s="8"/>
      <c r="N95" s="8"/>
      <c r="O95" s="8">
        <v>1</v>
      </c>
      <c r="P95" s="8">
        <v>1</v>
      </c>
      <c r="Q95" s="8"/>
      <c r="R95" s="8"/>
      <c r="S95" s="120"/>
      <c r="T95" s="216"/>
      <c r="U95" s="120">
        <v>4</v>
      </c>
      <c r="V95" s="216">
        <v>1</v>
      </c>
      <c r="W95" s="119">
        <v>1</v>
      </c>
      <c r="X95" s="119"/>
      <c r="Y95" s="120">
        <v>3</v>
      </c>
      <c r="Z95" s="120">
        <v>1</v>
      </c>
      <c r="AA95" s="8"/>
      <c r="AB95" s="8"/>
      <c r="AC95" s="8"/>
      <c r="AD95" s="8"/>
      <c r="AE95" s="8"/>
      <c r="AF95" s="8"/>
      <c r="AG95" s="120"/>
      <c r="AH95" s="8"/>
      <c r="AI95" s="8">
        <v>1</v>
      </c>
      <c r="AJ95" s="12"/>
    </row>
    <row r="96" spans="1:36" x14ac:dyDescent="0.25">
      <c r="A96" s="112">
        <v>5</v>
      </c>
      <c r="B96" s="119" t="s">
        <v>25</v>
      </c>
      <c r="C96" s="120">
        <f t="shared" si="12"/>
        <v>6</v>
      </c>
      <c r="D96" s="119">
        <f t="shared" si="12"/>
        <v>1</v>
      </c>
      <c r="E96" s="119">
        <v>5</v>
      </c>
      <c r="F96" s="9">
        <f t="shared" si="13"/>
        <v>-83.333333333333329</v>
      </c>
      <c r="G96" s="119"/>
      <c r="H96" s="7"/>
      <c r="I96" s="7"/>
      <c r="J96" s="7"/>
      <c r="K96" s="7"/>
      <c r="L96" s="7"/>
      <c r="M96" s="7"/>
      <c r="N96" s="7"/>
      <c r="O96" s="7">
        <v>4</v>
      </c>
      <c r="P96" s="7"/>
      <c r="Q96" s="7"/>
      <c r="R96" s="7"/>
      <c r="S96" s="119"/>
      <c r="T96" s="215"/>
      <c r="U96" s="119">
        <v>1</v>
      </c>
      <c r="V96" s="215"/>
      <c r="W96" s="119">
        <v>1</v>
      </c>
      <c r="X96" s="119"/>
      <c r="Y96" s="119"/>
      <c r="Z96" s="119"/>
      <c r="AA96" s="7"/>
      <c r="AB96" s="7"/>
      <c r="AC96" s="7"/>
      <c r="AD96" s="7"/>
      <c r="AE96" s="7"/>
      <c r="AF96" s="7"/>
      <c r="AG96" s="119"/>
      <c r="AH96" s="7"/>
      <c r="AI96" s="7">
        <v>1</v>
      </c>
      <c r="AJ96" s="10">
        <v>1</v>
      </c>
    </row>
    <row r="97" spans="1:36" x14ac:dyDescent="0.25">
      <c r="A97" s="112">
        <v>6</v>
      </c>
      <c r="B97" s="119" t="s">
        <v>26</v>
      </c>
      <c r="C97" s="120">
        <f t="shared" si="12"/>
        <v>4</v>
      </c>
      <c r="D97" s="119">
        <f t="shared" si="12"/>
        <v>1</v>
      </c>
      <c r="E97" s="119">
        <v>3</v>
      </c>
      <c r="F97" s="9">
        <f t="shared" si="13"/>
        <v>-75</v>
      </c>
      <c r="G97" s="119"/>
      <c r="H97" s="7"/>
      <c r="I97" s="7"/>
      <c r="J97" s="7"/>
      <c r="K97" s="7"/>
      <c r="L97" s="7"/>
      <c r="M97" s="7"/>
      <c r="N97" s="7"/>
      <c r="O97" s="7">
        <v>1</v>
      </c>
      <c r="P97" s="7"/>
      <c r="Q97" s="7">
        <v>1</v>
      </c>
      <c r="R97" s="7">
        <v>1</v>
      </c>
      <c r="S97" s="119"/>
      <c r="T97" s="215"/>
      <c r="U97" s="119">
        <v>2</v>
      </c>
      <c r="V97" s="215"/>
      <c r="W97" s="119"/>
      <c r="X97" s="119"/>
      <c r="Y97" s="119">
        <v>2</v>
      </c>
      <c r="Z97" s="119"/>
      <c r="AA97" s="7"/>
      <c r="AB97" s="7"/>
      <c r="AC97" s="7"/>
      <c r="AD97" s="7"/>
      <c r="AE97" s="7"/>
      <c r="AF97" s="7"/>
      <c r="AG97" s="119"/>
      <c r="AH97" s="7"/>
      <c r="AI97" s="7"/>
      <c r="AJ97" s="10"/>
    </row>
    <row r="98" spans="1:36" x14ac:dyDescent="0.25">
      <c r="A98" s="112">
        <v>7</v>
      </c>
      <c r="B98" s="119" t="s">
        <v>27</v>
      </c>
      <c r="C98" s="120">
        <f t="shared" si="12"/>
        <v>3</v>
      </c>
      <c r="D98" s="119">
        <f t="shared" si="12"/>
        <v>4</v>
      </c>
      <c r="E98" s="119">
        <v>1</v>
      </c>
      <c r="F98" s="9">
        <f t="shared" si="13"/>
        <v>33.333333333333343</v>
      </c>
      <c r="G98" s="119"/>
      <c r="H98" s="7"/>
      <c r="I98" s="7"/>
      <c r="J98" s="7"/>
      <c r="K98" s="7"/>
      <c r="L98" s="7"/>
      <c r="M98" s="7"/>
      <c r="N98" s="7">
        <v>1</v>
      </c>
      <c r="O98" s="7">
        <v>2</v>
      </c>
      <c r="P98" s="7">
        <v>1</v>
      </c>
      <c r="Q98" s="7"/>
      <c r="R98" s="7">
        <v>2</v>
      </c>
      <c r="S98" s="119">
        <v>1</v>
      </c>
      <c r="T98" s="215"/>
      <c r="U98" s="119"/>
      <c r="V98" s="215"/>
      <c r="W98" s="119"/>
      <c r="X98" s="119"/>
      <c r="Y98" s="119"/>
      <c r="Z98" s="119"/>
      <c r="AA98" s="7"/>
      <c r="AB98" s="7"/>
      <c r="AC98" s="7"/>
      <c r="AD98" s="7"/>
      <c r="AE98" s="7"/>
      <c r="AF98" s="7"/>
      <c r="AG98" s="119"/>
      <c r="AH98" s="7"/>
      <c r="AI98" s="7"/>
      <c r="AJ98" s="10"/>
    </row>
    <row r="99" spans="1:36" x14ac:dyDescent="0.25">
      <c r="A99" s="112">
        <v>8</v>
      </c>
      <c r="B99" s="119" t="s">
        <v>28</v>
      </c>
      <c r="C99" s="120">
        <f t="shared" si="12"/>
        <v>7</v>
      </c>
      <c r="D99" s="119">
        <f t="shared" si="12"/>
        <v>14</v>
      </c>
      <c r="E99" s="119">
        <f>AK99+AI99+AG99+AE99+AC99+W99+U99+S99+Q99+O99+M99+K99+I99</f>
        <v>7</v>
      </c>
      <c r="F99" s="9">
        <f t="shared" si="13"/>
        <v>100</v>
      </c>
      <c r="G99" s="119"/>
      <c r="H99" s="7"/>
      <c r="I99" s="7"/>
      <c r="J99" s="7"/>
      <c r="K99" s="7"/>
      <c r="L99" s="7"/>
      <c r="M99" s="7"/>
      <c r="N99" s="7"/>
      <c r="O99" s="7">
        <v>4</v>
      </c>
      <c r="P99" s="7">
        <v>6</v>
      </c>
      <c r="Q99" s="7"/>
      <c r="R99" s="7"/>
      <c r="S99" s="119">
        <v>1</v>
      </c>
      <c r="T99" s="215"/>
      <c r="U99" s="119">
        <v>2</v>
      </c>
      <c r="V99" s="215">
        <v>7</v>
      </c>
      <c r="W99" s="119"/>
      <c r="X99" s="119">
        <v>2</v>
      </c>
      <c r="Y99" s="119">
        <v>2</v>
      </c>
      <c r="Z99" s="119">
        <v>5</v>
      </c>
      <c r="AA99" s="7"/>
      <c r="AB99" s="7"/>
      <c r="AC99" s="7"/>
      <c r="AD99" s="7"/>
      <c r="AE99" s="7"/>
      <c r="AF99" s="7"/>
      <c r="AG99" s="119"/>
      <c r="AH99" s="7"/>
      <c r="AI99" s="7"/>
      <c r="AJ99" s="10">
        <v>1</v>
      </c>
    </row>
    <row r="100" spans="1:36" x14ac:dyDescent="0.25">
      <c r="A100" s="112">
        <v>9</v>
      </c>
      <c r="B100" s="119" t="s">
        <v>29</v>
      </c>
      <c r="C100" s="120">
        <f t="shared" si="12"/>
        <v>4</v>
      </c>
      <c r="D100" s="119">
        <f t="shared" si="12"/>
        <v>5</v>
      </c>
      <c r="E100" s="119">
        <v>1</v>
      </c>
      <c r="F100" s="9">
        <f t="shared" si="13"/>
        <v>25</v>
      </c>
      <c r="G100" s="119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19"/>
      <c r="T100" s="215"/>
      <c r="U100" s="119">
        <v>4</v>
      </c>
      <c r="V100" s="215">
        <v>5</v>
      </c>
      <c r="W100" s="119"/>
      <c r="X100" s="119">
        <v>1</v>
      </c>
      <c r="Y100" s="119">
        <v>4</v>
      </c>
      <c r="Z100" s="119">
        <v>4</v>
      </c>
      <c r="AA100" s="7"/>
      <c r="AB100" s="7"/>
      <c r="AC100" s="7"/>
      <c r="AD100" s="7"/>
      <c r="AE100" s="7"/>
      <c r="AF100" s="7"/>
      <c r="AG100" s="119"/>
      <c r="AH100" s="7"/>
      <c r="AI100" s="7"/>
      <c r="AJ100" s="10"/>
    </row>
    <row r="101" spans="1:36" x14ac:dyDescent="0.25">
      <c r="A101" s="112">
        <v>10</v>
      </c>
      <c r="B101" s="119" t="s">
        <v>30</v>
      </c>
      <c r="C101" s="120">
        <f t="shared" si="12"/>
        <v>8</v>
      </c>
      <c r="D101" s="119">
        <f t="shared" si="12"/>
        <v>1</v>
      </c>
      <c r="E101" s="119">
        <v>7</v>
      </c>
      <c r="F101" s="9">
        <f t="shared" si="13"/>
        <v>-87.5</v>
      </c>
      <c r="G101" s="119"/>
      <c r="H101" s="7"/>
      <c r="I101" s="7">
        <v>1</v>
      </c>
      <c r="J101" s="7"/>
      <c r="K101" s="7"/>
      <c r="L101" s="7"/>
      <c r="M101" s="7"/>
      <c r="N101" s="7"/>
      <c r="O101" s="7">
        <v>3</v>
      </c>
      <c r="P101" s="7">
        <v>1</v>
      </c>
      <c r="Q101" s="7">
        <v>2</v>
      </c>
      <c r="R101" s="7"/>
      <c r="S101" s="119">
        <v>1</v>
      </c>
      <c r="T101" s="215"/>
      <c r="U101" s="119">
        <v>1</v>
      </c>
      <c r="V101" s="215"/>
      <c r="W101" s="119"/>
      <c r="X101" s="119"/>
      <c r="Y101" s="119">
        <v>1</v>
      </c>
      <c r="Z101" s="119"/>
      <c r="AA101" s="7"/>
      <c r="AB101" s="7"/>
      <c r="AC101" s="7"/>
      <c r="AD101" s="7"/>
      <c r="AE101" s="7"/>
      <c r="AF101" s="7"/>
      <c r="AG101" s="119"/>
      <c r="AH101" s="7"/>
      <c r="AI101" s="7"/>
      <c r="AJ101" s="10"/>
    </row>
    <row r="102" spans="1:36" x14ac:dyDescent="0.25">
      <c r="A102" s="112">
        <v>11</v>
      </c>
      <c r="B102" s="119" t="s">
        <v>31</v>
      </c>
      <c r="C102" s="120">
        <f t="shared" si="12"/>
        <v>8</v>
      </c>
      <c r="D102" s="119">
        <f t="shared" si="12"/>
        <v>10</v>
      </c>
      <c r="E102" s="119">
        <v>2</v>
      </c>
      <c r="F102" s="9">
        <f t="shared" si="13"/>
        <v>25</v>
      </c>
      <c r="G102" s="119"/>
      <c r="H102" s="7"/>
      <c r="I102" s="7"/>
      <c r="J102" s="7"/>
      <c r="K102" s="7"/>
      <c r="L102" s="7"/>
      <c r="M102" s="7"/>
      <c r="N102" s="7"/>
      <c r="O102" s="7">
        <v>3</v>
      </c>
      <c r="P102" s="7">
        <v>3</v>
      </c>
      <c r="Q102" s="7">
        <v>1</v>
      </c>
      <c r="R102" s="7">
        <v>1</v>
      </c>
      <c r="S102" s="119"/>
      <c r="T102" s="215">
        <v>1</v>
      </c>
      <c r="U102" s="119">
        <v>4</v>
      </c>
      <c r="V102" s="215">
        <v>4</v>
      </c>
      <c r="W102" s="119">
        <v>2</v>
      </c>
      <c r="X102" s="119">
        <v>1</v>
      </c>
      <c r="Y102" s="119">
        <v>2</v>
      </c>
      <c r="Z102" s="119">
        <v>3</v>
      </c>
      <c r="AA102" s="7"/>
      <c r="AB102" s="7"/>
      <c r="AC102" s="7"/>
      <c r="AD102" s="7"/>
      <c r="AE102" s="7"/>
      <c r="AF102" s="7"/>
      <c r="AG102" s="119"/>
      <c r="AH102" s="7"/>
      <c r="AI102" s="7"/>
      <c r="AJ102" s="10">
        <v>1</v>
      </c>
    </row>
    <row r="103" spans="1:36" x14ac:dyDescent="0.25">
      <c r="A103" s="112">
        <v>12</v>
      </c>
      <c r="B103" s="119" t="s">
        <v>32</v>
      </c>
      <c r="C103" s="120">
        <f t="shared" si="12"/>
        <v>6</v>
      </c>
      <c r="D103" s="119">
        <f t="shared" si="12"/>
        <v>12</v>
      </c>
      <c r="E103" s="119">
        <v>6</v>
      </c>
      <c r="F103" s="9">
        <f t="shared" si="13"/>
        <v>100</v>
      </c>
      <c r="G103" s="119">
        <v>1</v>
      </c>
      <c r="H103" s="7"/>
      <c r="I103" s="7"/>
      <c r="J103" s="7"/>
      <c r="K103" s="7"/>
      <c r="L103" s="7"/>
      <c r="M103" s="7"/>
      <c r="N103" s="7"/>
      <c r="O103" s="7">
        <v>2</v>
      </c>
      <c r="P103" s="7">
        <v>3</v>
      </c>
      <c r="Q103" s="7"/>
      <c r="R103" s="7"/>
      <c r="S103" s="119">
        <v>1</v>
      </c>
      <c r="T103" s="215">
        <v>2</v>
      </c>
      <c r="U103" s="119">
        <v>2</v>
      </c>
      <c r="V103" s="215">
        <v>6</v>
      </c>
      <c r="W103" s="119"/>
      <c r="X103" s="119"/>
      <c r="Y103" s="119">
        <v>2</v>
      </c>
      <c r="Z103" s="119">
        <v>6</v>
      </c>
      <c r="AA103" s="7"/>
      <c r="AB103" s="7"/>
      <c r="AC103" s="7"/>
      <c r="AD103" s="7"/>
      <c r="AE103" s="7"/>
      <c r="AF103" s="7"/>
      <c r="AG103" s="119"/>
      <c r="AH103" s="7"/>
      <c r="AI103" s="7"/>
      <c r="AJ103" s="10">
        <v>1</v>
      </c>
    </row>
    <row r="104" spans="1:36" x14ac:dyDescent="0.25">
      <c r="A104" s="112">
        <v>13</v>
      </c>
      <c r="B104" s="119" t="s">
        <v>33</v>
      </c>
      <c r="C104" s="120">
        <f t="shared" si="12"/>
        <v>3</v>
      </c>
      <c r="D104" s="119">
        <f t="shared" si="12"/>
        <v>10</v>
      </c>
      <c r="E104" s="119">
        <v>7</v>
      </c>
      <c r="F104" s="9">
        <f t="shared" si="13"/>
        <v>233.33333333333331</v>
      </c>
      <c r="G104" s="119"/>
      <c r="H104" s="7"/>
      <c r="I104" s="7"/>
      <c r="J104" s="7"/>
      <c r="K104" s="7"/>
      <c r="L104" s="7"/>
      <c r="M104" s="7"/>
      <c r="N104" s="7"/>
      <c r="O104" s="7">
        <v>1</v>
      </c>
      <c r="P104" s="7"/>
      <c r="Q104" s="7"/>
      <c r="R104" s="7"/>
      <c r="S104" s="119">
        <v>1</v>
      </c>
      <c r="T104" s="215">
        <v>2</v>
      </c>
      <c r="U104" s="119">
        <v>1</v>
      </c>
      <c r="V104" s="215">
        <v>8</v>
      </c>
      <c r="W104" s="119"/>
      <c r="X104" s="119">
        <v>3</v>
      </c>
      <c r="Y104" s="119">
        <v>1</v>
      </c>
      <c r="Z104" s="119">
        <v>5</v>
      </c>
      <c r="AA104" s="7"/>
      <c r="AB104" s="7"/>
      <c r="AC104" s="7"/>
      <c r="AD104" s="7"/>
      <c r="AE104" s="7"/>
      <c r="AF104" s="7"/>
      <c r="AG104" s="119"/>
      <c r="AH104" s="7"/>
      <c r="AI104" s="7"/>
      <c r="AJ104" s="10"/>
    </row>
    <row r="105" spans="1:36" ht="15.75" thickBot="1" x14ac:dyDescent="0.3">
      <c r="A105" s="11">
        <v>14</v>
      </c>
      <c r="B105" s="120" t="s">
        <v>34</v>
      </c>
      <c r="C105" s="120">
        <f t="shared" si="12"/>
        <v>8</v>
      </c>
      <c r="D105" s="119">
        <f t="shared" si="12"/>
        <v>7</v>
      </c>
      <c r="E105" s="119">
        <v>1</v>
      </c>
      <c r="F105" s="9">
        <f t="shared" si="13"/>
        <v>-12.5</v>
      </c>
      <c r="G105" s="120"/>
      <c r="H105" s="8"/>
      <c r="I105" s="8"/>
      <c r="J105" s="8"/>
      <c r="K105" s="8"/>
      <c r="L105" s="8"/>
      <c r="M105" s="8">
        <v>1</v>
      </c>
      <c r="N105" s="8"/>
      <c r="O105" s="8">
        <v>3</v>
      </c>
      <c r="P105" s="8">
        <v>5</v>
      </c>
      <c r="Q105" s="8"/>
      <c r="R105" s="8"/>
      <c r="S105" s="120"/>
      <c r="T105" s="216"/>
      <c r="U105" s="120">
        <v>4</v>
      </c>
      <c r="V105" s="216">
        <v>1</v>
      </c>
      <c r="W105" s="119">
        <v>3</v>
      </c>
      <c r="X105" s="119">
        <v>1</v>
      </c>
      <c r="Y105" s="120">
        <v>1</v>
      </c>
      <c r="Z105" s="120"/>
      <c r="AA105" s="8"/>
      <c r="AB105" s="8"/>
      <c r="AC105" s="8"/>
      <c r="AD105" s="8"/>
      <c r="AE105" s="8"/>
      <c r="AF105" s="8"/>
      <c r="AG105" s="120"/>
      <c r="AH105" s="8"/>
      <c r="AI105" s="8"/>
      <c r="AJ105" s="12">
        <v>1</v>
      </c>
    </row>
    <row r="106" spans="1:36" ht="15.75" thickBot="1" x14ac:dyDescent="0.3">
      <c r="A106" s="13">
        <v>15</v>
      </c>
      <c r="B106" s="121" t="s">
        <v>35</v>
      </c>
      <c r="C106" s="120">
        <f t="shared" si="12"/>
        <v>45</v>
      </c>
      <c r="D106" s="119">
        <f t="shared" si="12"/>
        <v>41</v>
      </c>
      <c r="E106" s="119">
        <v>4</v>
      </c>
      <c r="F106" s="9">
        <f t="shared" si="13"/>
        <v>-8.8888888888888857</v>
      </c>
      <c r="G106" s="121"/>
      <c r="H106" s="14"/>
      <c r="I106" s="14"/>
      <c r="J106" s="14"/>
      <c r="K106" s="14">
        <v>1</v>
      </c>
      <c r="L106" s="14"/>
      <c r="M106" s="14">
        <v>2</v>
      </c>
      <c r="N106" s="14">
        <v>2</v>
      </c>
      <c r="O106" s="14">
        <v>17</v>
      </c>
      <c r="P106" s="14">
        <v>18</v>
      </c>
      <c r="Q106" s="14">
        <v>1</v>
      </c>
      <c r="R106" s="14">
        <v>1</v>
      </c>
      <c r="S106" s="121"/>
      <c r="T106" s="217">
        <v>3</v>
      </c>
      <c r="U106" s="121">
        <v>21</v>
      </c>
      <c r="V106" s="217">
        <v>11</v>
      </c>
      <c r="W106" s="119">
        <v>21</v>
      </c>
      <c r="X106" s="119">
        <v>10</v>
      </c>
      <c r="Y106" s="121"/>
      <c r="Z106" s="121">
        <v>1</v>
      </c>
      <c r="AA106" s="14"/>
      <c r="AB106" s="14"/>
      <c r="AC106" s="14">
        <v>3</v>
      </c>
      <c r="AD106" s="14">
        <v>1</v>
      </c>
      <c r="AE106" s="14"/>
      <c r="AF106" s="14"/>
      <c r="AG106" s="121"/>
      <c r="AH106" s="14">
        <v>2</v>
      </c>
      <c r="AI106" s="15"/>
      <c r="AJ106" s="16">
        <v>3</v>
      </c>
    </row>
    <row r="107" spans="1:36" x14ac:dyDescent="0.25">
      <c r="A107" s="17">
        <v>16</v>
      </c>
      <c r="B107" s="122" t="s">
        <v>36</v>
      </c>
      <c r="C107" s="120">
        <f t="shared" si="12"/>
        <v>3</v>
      </c>
      <c r="D107" s="119">
        <f t="shared" si="12"/>
        <v>5</v>
      </c>
      <c r="E107" s="119">
        <v>2</v>
      </c>
      <c r="F107" s="9">
        <f t="shared" si="13"/>
        <v>66.666666666666657</v>
      </c>
      <c r="G107" s="122"/>
      <c r="H107" s="18"/>
      <c r="I107" s="18"/>
      <c r="J107" s="18"/>
      <c r="K107" s="18">
        <v>1</v>
      </c>
      <c r="L107" s="18"/>
      <c r="M107" s="18"/>
      <c r="N107" s="18"/>
      <c r="O107" s="18"/>
      <c r="P107" s="18">
        <v>2</v>
      </c>
      <c r="Q107" s="18"/>
      <c r="R107" s="18"/>
      <c r="S107" s="122"/>
      <c r="T107" s="218">
        <v>1</v>
      </c>
      <c r="U107" s="122">
        <v>2</v>
      </c>
      <c r="V107" s="218">
        <v>1</v>
      </c>
      <c r="W107" s="119">
        <v>1</v>
      </c>
      <c r="X107" s="119"/>
      <c r="Y107" s="122">
        <v>1</v>
      </c>
      <c r="Z107" s="122">
        <v>1</v>
      </c>
      <c r="AA107" s="18"/>
      <c r="AB107" s="18"/>
      <c r="AC107" s="18"/>
      <c r="AD107" s="18"/>
      <c r="AE107" s="18"/>
      <c r="AF107" s="18"/>
      <c r="AG107" s="122"/>
      <c r="AH107" s="18"/>
      <c r="AI107" s="18"/>
      <c r="AJ107" s="19">
        <v>1</v>
      </c>
    </row>
    <row r="108" spans="1:36" ht="15.75" thickBot="1" x14ac:dyDescent="0.3">
      <c r="A108" s="11">
        <v>17</v>
      </c>
      <c r="B108" s="120" t="s">
        <v>37</v>
      </c>
      <c r="C108" s="120">
        <f t="shared" si="12"/>
        <v>6</v>
      </c>
      <c r="D108" s="119">
        <f t="shared" si="12"/>
        <v>5</v>
      </c>
      <c r="E108" s="119">
        <v>1</v>
      </c>
      <c r="F108" s="9">
        <f t="shared" si="13"/>
        <v>-16.666666666666671</v>
      </c>
      <c r="G108" s="120"/>
      <c r="H108" s="8"/>
      <c r="I108" s="8"/>
      <c r="J108" s="8"/>
      <c r="K108" s="8"/>
      <c r="L108" s="8"/>
      <c r="M108" s="8"/>
      <c r="N108" s="8"/>
      <c r="O108" s="7"/>
      <c r="P108" s="20">
        <v>1</v>
      </c>
      <c r="Q108" s="8"/>
      <c r="R108" s="8"/>
      <c r="S108" s="120">
        <v>1</v>
      </c>
      <c r="T108" s="216">
        <v>1</v>
      </c>
      <c r="U108" s="120">
        <v>5</v>
      </c>
      <c r="V108" s="216">
        <v>3</v>
      </c>
      <c r="W108" s="119"/>
      <c r="X108" s="119">
        <v>1</v>
      </c>
      <c r="Y108" s="120">
        <v>5</v>
      </c>
      <c r="Z108" s="120">
        <v>2</v>
      </c>
      <c r="AA108" s="8"/>
      <c r="AB108" s="8"/>
      <c r="AC108" s="8"/>
      <c r="AD108" s="8"/>
      <c r="AE108" s="8"/>
      <c r="AF108" s="8"/>
      <c r="AG108" s="120"/>
      <c r="AH108" s="8"/>
      <c r="AI108" s="8"/>
      <c r="AJ108" s="12"/>
    </row>
    <row r="109" spans="1:36" ht="15.75" thickBot="1" x14ac:dyDescent="0.3">
      <c r="A109" s="13">
        <v>58</v>
      </c>
      <c r="B109" s="121" t="s">
        <v>38</v>
      </c>
      <c r="C109" s="121">
        <f>C92+C93+C94+C95+C96+C97+C98+C99+C100+C101+C102+C103+C104+C105+C106+C107+C108</f>
        <v>137</v>
      </c>
      <c r="D109" s="121">
        <f>D92+D93+D94+D95+D96+D97+D98+D99+D100+D101+D102+D103+D104+D105+D106+D107+D108</f>
        <v>135</v>
      </c>
      <c r="E109" s="121">
        <v>2</v>
      </c>
      <c r="F109" s="9">
        <f t="shared" si="13"/>
        <v>-1.4598540145985339</v>
      </c>
      <c r="G109" s="121">
        <f t="shared" ref="G109:U109" si="14">G92+G93+G94+G95+G96+G97+G98+G99+G100+G101+G102+G103+G104+G105+G106+G107+G108</f>
        <v>1</v>
      </c>
      <c r="H109" s="14">
        <f t="shared" si="14"/>
        <v>0</v>
      </c>
      <c r="I109" s="14">
        <f t="shared" si="14"/>
        <v>1</v>
      </c>
      <c r="J109" s="14">
        <f t="shared" si="14"/>
        <v>0</v>
      </c>
      <c r="K109" s="14">
        <f t="shared" si="14"/>
        <v>4</v>
      </c>
      <c r="L109" s="14">
        <f t="shared" si="14"/>
        <v>0</v>
      </c>
      <c r="M109" s="14">
        <f t="shared" si="14"/>
        <v>3</v>
      </c>
      <c r="N109" s="14">
        <f t="shared" si="14"/>
        <v>3</v>
      </c>
      <c r="O109" s="14">
        <f t="shared" si="14"/>
        <v>45</v>
      </c>
      <c r="P109" s="14">
        <f t="shared" si="14"/>
        <v>51</v>
      </c>
      <c r="Q109" s="14">
        <f t="shared" si="14"/>
        <v>5</v>
      </c>
      <c r="R109" s="14">
        <f t="shared" si="14"/>
        <v>5</v>
      </c>
      <c r="S109" s="121">
        <f t="shared" si="14"/>
        <v>6</v>
      </c>
      <c r="T109" s="217">
        <f t="shared" si="14"/>
        <v>11</v>
      </c>
      <c r="U109" s="121">
        <f t="shared" si="14"/>
        <v>66</v>
      </c>
      <c r="V109" s="217">
        <f>V92+V93+V94+V95+V96+V97+V98+V99+V100+V101+V102+V103+V104+V105+V106+V107+V108</f>
        <v>52</v>
      </c>
      <c r="W109" s="121">
        <f>W92+W93+W94+W95+W96+W97+W98+W99+W100+W101+W102+W103+W104+W105+W106+W107+W108</f>
        <v>34</v>
      </c>
      <c r="X109" s="121">
        <f>X92+X93+X94+X95+X96+X97+X98+X99+X100+X101+X102+X103+X104+X105+X106+X107+X108</f>
        <v>22</v>
      </c>
      <c r="Y109" s="121">
        <f>Y92+Y93+Y94+Y95+Y96+Y97+Y98+Y99+Y100+Y101+Y102+Y103+Y104+Y105+Y106+Y107+Y108</f>
        <v>32</v>
      </c>
      <c r="Z109" s="121">
        <f>Z92+Z93+Z94+Z95+Z96+Z97+Z98+Z99+Z100+Z101+Z102+Z103+Z104+Z105+Z106+Z107+Z108</f>
        <v>30</v>
      </c>
      <c r="AA109" s="14">
        <f t="shared" ref="AA109:AH109" si="15">AA92+AA93+AA94+AA95+AA96+AA97+AA98+AA99+AA100+AA101+AA102+AA103+AA104+AA105+AA106+AA107+AA108</f>
        <v>0</v>
      </c>
      <c r="AB109" s="14">
        <f t="shared" si="15"/>
        <v>0</v>
      </c>
      <c r="AC109" s="14">
        <f t="shared" si="15"/>
        <v>3</v>
      </c>
      <c r="AD109" s="14">
        <f t="shared" si="15"/>
        <v>1</v>
      </c>
      <c r="AE109" s="14">
        <f t="shared" si="15"/>
        <v>0</v>
      </c>
      <c r="AF109" s="14">
        <f t="shared" si="15"/>
        <v>0</v>
      </c>
      <c r="AG109" s="121">
        <f t="shared" si="15"/>
        <v>0</v>
      </c>
      <c r="AH109" s="14">
        <f t="shared" si="15"/>
        <v>2</v>
      </c>
      <c r="AI109" s="14">
        <f>AI92+AI93+AI94+AI95+AI96+AI97+AI98+AI99+AI100+AI101+AI102+AI103+AI104+AI105+AI106+AI107+AI108</f>
        <v>3</v>
      </c>
      <c r="AJ109" s="14">
        <f>AJ92+AJ93+AJ94+AJ95+AJ96+AJ97+AJ98+AJ99+AJ100+AJ101+AJ102+AJ103+AJ104+AJ105+AJ106+AJ107+AJ108</f>
        <v>10</v>
      </c>
    </row>
    <row r="110" spans="1:36" x14ac:dyDescent="0.25">
      <c r="A110" s="17">
        <v>19</v>
      </c>
      <c r="B110" s="122" t="s">
        <v>39</v>
      </c>
      <c r="C110" s="122">
        <f>D109-C109</f>
        <v>-2</v>
      </c>
      <c r="D110" s="122">
        <f>SUM(D92:D108)</f>
        <v>135</v>
      </c>
      <c r="E110" s="122"/>
      <c r="F110" s="122"/>
      <c r="G110" s="122">
        <f>H109-G109</f>
        <v>-1</v>
      </c>
      <c r="H110" s="18"/>
      <c r="I110" s="18">
        <f>J109-I109</f>
        <v>-1</v>
      </c>
      <c r="J110" s="18"/>
      <c r="K110" s="18">
        <f>L109-K109</f>
        <v>-4</v>
      </c>
      <c r="L110" s="18"/>
      <c r="M110" s="18">
        <v>0</v>
      </c>
      <c r="N110" s="21"/>
      <c r="O110" s="18">
        <f>P109-O109</f>
        <v>6</v>
      </c>
      <c r="P110" s="18"/>
      <c r="Q110" s="18">
        <f>R109-Q109</f>
        <v>0</v>
      </c>
      <c r="R110" s="18"/>
      <c r="S110" s="122">
        <f>T109-S109</f>
        <v>5</v>
      </c>
      <c r="T110" s="218"/>
      <c r="U110" s="122">
        <f>V109-U109</f>
        <v>-14</v>
      </c>
      <c r="V110" s="218"/>
      <c r="W110" s="122">
        <f>X109-W109</f>
        <v>-12</v>
      </c>
      <c r="X110" s="122">
        <f>X92+X93+X94+X95+X96+X97+X98+X99+X100+X101+X102+X103+X104+X105+X106+X107+X108</f>
        <v>22</v>
      </c>
      <c r="Y110" s="122">
        <f>Z109-Y109</f>
        <v>-2</v>
      </c>
      <c r="Z110" s="122"/>
      <c r="AA110" s="18">
        <f>AB109-AA109</f>
        <v>0</v>
      </c>
      <c r="AB110" s="18"/>
      <c r="AC110" s="18">
        <f>AD109-AC109</f>
        <v>-2</v>
      </c>
      <c r="AD110" s="22">
        <v>41058</v>
      </c>
      <c r="AE110" s="18">
        <f>AF109-AE109</f>
        <v>0</v>
      </c>
      <c r="AF110" s="18"/>
      <c r="AG110" s="122">
        <f>AH109-AG109</f>
        <v>2</v>
      </c>
      <c r="AH110" s="18"/>
      <c r="AI110" s="18">
        <f>AJ109-AI109</f>
        <v>7</v>
      </c>
      <c r="AJ110" s="18"/>
    </row>
    <row r="111" spans="1:36" ht="63.75" x14ac:dyDescent="0.25">
      <c r="A111" s="113">
        <v>20</v>
      </c>
      <c r="B111" s="123" t="s">
        <v>40</v>
      </c>
      <c r="C111" s="124"/>
      <c r="D111" s="125">
        <f>D109*100/C109-100</f>
        <v>-1.4598540145985339</v>
      </c>
      <c r="E111" s="124"/>
      <c r="F111" s="124"/>
      <c r="G111" s="124"/>
      <c r="H111" s="78"/>
      <c r="I111" s="78"/>
      <c r="J111" s="78"/>
      <c r="K111" s="78"/>
      <c r="L111" s="78"/>
      <c r="M111" s="78">
        <f>M109/100*L109+100</f>
        <v>100</v>
      </c>
      <c r="N111" s="78">
        <f>N109/100*M109+100</f>
        <v>100.09</v>
      </c>
      <c r="O111" s="78"/>
      <c r="P111" s="78">
        <f>P109/100*O109+100</f>
        <v>122.95</v>
      </c>
      <c r="Q111" s="78">
        <f>Q109*100/P109-100</f>
        <v>-90.196078431372541</v>
      </c>
      <c r="R111" s="78"/>
      <c r="S111" s="124"/>
      <c r="T111" s="250">
        <f>T109/100*S109+100</f>
        <v>100.66</v>
      </c>
      <c r="U111" s="124">
        <f>U109*100/T109-100</f>
        <v>500</v>
      </c>
      <c r="V111" s="221">
        <f>V109*100/U109-100</f>
        <v>-21.212121212121218</v>
      </c>
      <c r="W111" s="124"/>
      <c r="X111" s="124"/>
      <c r="Y111" s="124"/>
      <c r="Z111" s="124"/>
      <c r="AA111" s="78"/>
      <c r="AB111" s="78">
        <f>AB109/100*AA109+100</f>
        <v>100</v>
      </c>
      <c r="AC111" s="78"/>
      <c r="AD111" s="78">
        <f>AD109/100*AC109+100</f>
        <v>100.03</v>
      </c>
      <c r="AE111" s="78"/>
      <c r="AF111" s="80"/>
      <c r="AG111" s="124"/>
      <c r="AH111" s="78"/>
      <c r="AI111" s="78"/>
      <c r="AJ111" s="78">
        <f>AJ109/100*AI109+100</f>
        <v>100.3</v>
      </c>
    </row>
    <row r="112" spans="1:36" x14ac:dyDescent="0.25">
      <c r="A112" s="114"/>
      <c r="B112" s="85"/>
      <c r="C112" s="115"/>
      <c r="D112" s="116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231"/>
      <c r="T112" s="251"/>
      <c r="U112" s="231"/>
      <c r="V112" s="222"/>
      <c r="W112" s="231"/>
      <c r="X112" s="231"/>
      <c r="Y112" s="231"/>
      <c r="Z112" s="231"/>
      <c r="AA112" s="115"/>
      <c r="AB112" s="115"/>
      <c r="AC112" s="115"/>
      <c r="AD112" s="115"/>
      <c r="AE112" s="115"/>
      <c r="AF112" s="195"/>
      <c r="AG112" s="115"/>
      <c r="AH112" s="115"/>
      <c r="AI112" s="115"/>
      <c r="AJ112" s="115"/>
    </row>
    <row r="113" spans="1:37" x14ac:dyDescent="0.25">
      <c r="A113" s="114"/>
      <c r="B113" s="85"/>
      <c r="C113" s="115"/>
      <c r="D113" s="116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231"/>
      <c r="T113" s="251"/>
      <c r="U113" s="231"/>
      <c r="V113" s="222"/>
      <c r="W113" s="231"/>
      <c r="X113" s="231"/>
      <c r="Y113" s="231"/>
      <c r="Z113" s="231"/>
      <c r="AA113" s="115"/>
      <c r="AB113" s="115"/>
      <c r="AC113" s="115"/>
      <c r="AD113" s="115"/>
      <c r="AE113" s="115"/>
      <c r="AF113" s="195"/>
      <c r="AG113" s="115"/>
      <c r="AH113" s="115"/>
      <c r="AI113" s="115"/>
      <c r="AJ113" s="115"/>
    </row>
    <row r="114" spans="1:37" x14ac:dyDescent="0.25">
      <c r="A114" s="90"/>
      <c r="B114" s="83"/>
      <c r="C114" s="83"/>
      <c r="D114" s="252"/>
      <c r="E114" s="83"/>
      <c r="F114" s="83"/>
      <c r="G114" s="83"/>
      <c r="AG114" s="83"/>
    </row>
    <row r="116" spans="1:37" x14ac:dyDescent="0.25">
      <c r="A116" s="82"/>
      <c r="B116" s="1"/>
      <c r="C116" s="325" t="s">
        <v>137</v>
      </c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5"/>
      <c r="AG116" s="325"/>
      <c r="AH116" s="325"/>
      <c r="AI116" s="325"/>
      <c r="AJ116" s="325"/>
      <c r="AK116" s="325"/>
    </row>
    <row r="117" spans="1:37" x14ac:dyDescent="0.25">
      <c r="A117" s="82"/>
      <c r="B117" s="325" t="s">
        <v>0</v>
      </c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5"/>
      <c r="AI117" s="325"/>
      <c r="AJ117" s="325"/>
      <c r="AK117" s="325"/>
    </row>
    <row r="118" spans="1:37" x14ac:dyDescent="0.25">
      <c r="A118" s="333" t="s">
        <v>2</v>
      </c>
      <c r="B118" s="335" t="s">
        <v>138</v>
      </c>
      <c r="C118" s="335"/>
      <c r="D118" s="335" t="s">
        <v>139</v>
      </c>
      <c r="E118" s="335"/>
      <c r="F118" s="333" t="s">
        <v>140</v>
      </c>
      <c r="G118" s="336"/>
      <c r="H118" s="337" t="s">
        <v>141</v>
      </c>
      <c r="I118" s="337"/>
      <c r="J118" s="329" t="s">
        <v>142</v>
      </c>
      <c r="K118" s="329"/>
      <c r="L118" s="329" t="s">
        <v>143</v>
      </c>
      <c r="M118" s="329"/>
      <c r="N118" s="338" t="s">
        <v>144</v>
      </c>
      <c r="O118" s="329"/>
      <c r="P118" s="329" t="s">
        <v>145</v>
      </c>
      <c r="Q118" s="329"/>
      <c r="R118" s="329" t="s">
        <v>146</v>
      </c>
      <c r="S118" s="329"/>
      <c r="T118" s="329" t="s">
        <v>147</v>
      </c>
      <c r="U118" s="329"/>
      <c r="V118" s="331" t="s">
        <v>148</v>
      </c>
      <c r="W118" s="331"/>
      <c r="X118" s="331"/>
      <c r="Y118" s="331"/>
      <c r="Z118" s="329" t="s">
        <v>149</v>
      </c>
      <c r="AA118" s="329"/>
      <c r="AB118" s="329" t="s">
        <v>150</v>
      </c>
      <c r="AC118" s="329"/>
      <c r="AD118" s="329" t="s">
        <v>151</v>
      </c>
      <c r="AE118" s="329"/>
      <c r="AF118" s="330" t="s">
        <v>152</v>
      </c>
      <c r="AG118" s="330"/>
      <c r="AH118" s="329" t="s">
        <v>153</v>
      </c>
      <c r="AI118" s="329"/>
    </row>
    <row r="119" spans="1:37" ht="51.75" customHeight="1" x14ac:dyDescent="0.25">
      <c r="A119" s="334"/>
      <c r="B119" s="335"/>
      <c r="C119" s="335"/>
      <c r="D119" s="335"/>
      <c r="E119" s="335"/>
      <c r="F119" s="336"/>
      <c r="G119" s="336"/>
      <c r="H119" s="337"/>
      <c r="I119" s="337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31" t="s">
        <v>154</v>
      </c>
      <c r="W119" s="331"/>
      <c r="X119" s="332" t="s">
        <v>155</v>
      </c>
      <c r="Y119" s="332"/>
      <c r="Z119" s="329"/>
      <c r="AA119" s="329"/>
      <c r="AB119" s="329"/>
      <c r="AC119" s="329"/>
      <c r="AD119" s="329"/>
      <c r="AE119" s="329"/>
      <c r="AF119" s="330"/>
      <c r="AG119" s="330"/>
      <c r="AH119" s="329"/>
      <c r="AI119" s="329"/>
    </row>
    <row r="120" spans="1:37" ht="26.25" x14ac:dyDescent="0.25">
      <c r="A120" s="334"/>
      <c r="B120" s="100" t="s">
        <v>156</v>
      </c>
      <c r="C120" s="100" t="s">
        <v>157</v>
      </c>
      <c r="D120" s="253" t="s">
        <v>156</v>
      </c>
      <c r="E120" s="100" t="s">
        <v>157</v>
      </c>
      <c r="F120" s="100" t="s">
        <v>156</v>
      </c>
      <c r="G120" s="100" t="s">
        <v>157</v>
      </c>
      <c r="H120" s="167" t="s">
        <v>156</v>
      </c>
      <c r="I120" s="167" t="s">
        <v>157</v>
      </c>
      <c r="J120" s="167" t="s">
        <v>156</v>
      </c>
      <c r="K120" s="167" t="s">
        <v>157</v>
      </c>
      <c r="L120" s="167" t="s">
        <v>156</v>
      </c>
      <c r="M120" s="167" t="s">
        <v>157</v>
      </c>
      <c r="N120" s="167" t="s">
        <v>156</v>
      </c>
      <c r="O120" s="167" t="s">
        <v>157</v>
      </c>
      <c r="P120" s="167" t="s">
        <v>156</v>
      </c>
      <c r="Q120" s="167" t="s">
        <v>157</v>
      </c>
      <c r="R120" s="167" t="s">
        <v>156</v>
      </c>
      <c r="S120" s="232" t="s">
        <v>157</v>
      </c>
      <c r="T120" s="224" t="s">
        <v>249</v>
      </c>
      <c r="U120" s="232" t="s">
        <v>157</v>
      </c>
      <c r="V120" s="224" t="s">
        <v>249</v>
      </c>
      <c r="W120" s="232" t="s">
        <v>157</v>
      </c>
      <c r="X120" s="232" t="s">
        <v>156</v>
      </c>
      <c r="Y120" s="232" t="s">
        <v>157</v>
      </c>
      <c r="Z120" s="232" t="s">
        <v>156</v>
      </c>
      <c r="AA120" s="167" t="s">
        <v>157</v>
      </c>
      <c r="AB120" s="167" t="s">
        <v>156</v>
      </c>
      <c r="AC120" s="167" t="s">
        <v>157</v>
      </c>
      <c r="AD120" s="167" t="s">
        <v>156</v>
      </c>
      <c r="AE120" s="167" t="s">
        <v>157</v>
      </c>
      <c r="AF120" s="167" t="s">
        <v>156</v>
      </c>
      <c r="AG120" s="100" t="s">
        <v>157</v>
      </c>
      <c r="AH120" s="167" t="s">
        <v>156</v>
      </c>
      <c r="AI120" s="167" t="s">
        <v>157</v>
      </c>
    </row>
    <row r="121" spans="1:37" x14ac:dyDescent="0.25">
      <c r="A121" s="101" t="s">
        <v>158</v>
      </c>
      <c r="B121" s="102" t="s">
        <v>159</v>
      </c>
      <c r="C121" s="102" t="s">
        <v>160</v>
      </c>
      <c r="D121" s="254" t="s">
        <v>161</v>
      </c>
      <c r="E121" s="102" t="s">
        <v>162</v>
      </c>
      <c r="F121" s="102"/>
      <c r="G121" s="102"/>
      <c r="H121" s="168"/>
      <c r="I121" s="168"/>
      <c r="J121" s="168"/>
      <c r="K121" s="168"/>
      <c r="L121" s="168"/>
      <c r="M121" s="168"/>
      <c r="N121" s="168"/>
      <c r="O121" s="168" t="s">
        <v>161</v>
      </c>
      <c r="P121" s="168"/>
      <c r="Q121" s="168"/>
      <c r="R121" s="168"/>
      <c r="S121" s="233" t="s">
        <v>163</v>
      </c>
      <c r="T121" s="225" t="s">
        <v>255</v>
      </c>
      <c r="U121" s="233" t="s">
        <v>163</v>
      </c>
      <c r="V121" s="225" t="s">
        <v>250</v>
      </c>
      <c r="W121" s="233"/>
      <c r="X121" s="233" t="s">
        <v>164</v>
      </c>
      <c r="Y121" s="233" t="s">
        <v>163</v>
      </c>
      <c r="Z121" s="233"/>
      <c r="AA121" s="168"/>
      <c r="AB121" s="168"/>
      <c r="AC121" s="168"/>
      <c r="AD121" s="168"/>
      <c r="AE121" s="168"/>
      <c r="AF121" s="168"/>
      <c r="AG121" s="102"/>
      <c r="AH121" s="168"/>
      <c r="AI121" s="168" t="s">
        <v>161</v>
      </c>
    </row>
    <row r="122" spans="1:37" x14ac:dyDescent="0.25">
      <c r="A122" s="103" t="s">
        <v>165</v>
      </c>
      <c r="B122" s="102" t="s">
        <v>166</v>
      </c>
      <c r="C122" s="102" t="s">
        <v>161</v>
      </c>
      <c r="D122" s="254" t="s">
        <v>167</v>
      </c>
      <c r="E122" s="102" t="s">
        <v>168</v>
      </c>
      <c r="F122" s="102"/>
      <c r="G122" s="102"/>
      <c r="H122" s="168"/>
      <c r="I122" s="168"/>
      <c r="J122" s="168" t="s">
        <v>163</v>
      </c>
      <c r="K122" s="168"/>
      <c r="L122" s="168"/>
      <c r="M122" s="168"/>
      <c r="N122" s="168" t="s">
        <v>161</v>
      </c>
      <c r="O122" s="168" t="s">
        <v>161</v>
      </c>
      <c r="P122" s="168"/>
      <c r="Q122" s="168"/>
      <c r="R122" s="168"/>
      <c r="S122" s="233"/>
      <c r="T122" s="225" t="s">
        <v>256</v>
      </c>
      <c r="U122" s="233"/>
      <c r="V122" s="225" t="s">
        <v>250</v>
      </c>
      <c r="W122" s="233"/>
      <c r="X122" s="233" t="s">
        <v>163</v>
      </c>
      <c r="Y122" s="233"/>
      <c r="Z122" s="233"/>
      <c r="AA122" s="168"/>
      <c r="AB122" s="168"/>
      <c r="AC122" s="168"/>
      <c r="AD122" s="168"/>
      <c r="AE122" s="168"/>
      <c r="AF122" s="168"/>
      <c r="AG122" s="102"/>
      <c r="AH122" s="168"/>
      <c r="AI122" s="168"/>
    </row>
    <row r="123" spans="1:37" x14ac:dyDescent="0.25">
      <c r="A123" s="103" t="s">
        <v>169</v>
      </c>
      <c r="B123" s="102" t="s">
        <v>170</v>
      </c>
      <c r="C123" s="102" t="s">
        <v>170</v>
      </c>
      <c r="D123" s="254" t="s">
        <v>171</v>
      </c>
      <c r="E123" s="102" t="s">
        <v>172</v>
      </c>
      <c r="F123" s="328"/>
      <c r="G123" s="328"/>
      <c r="H123" s="328"/>
      <c r="I123" s="168"/>
      <c r="J123" s="168"/>
      <c r="K123" s="168"/>
      <c r="L123" s="168"/>
      <c r="M123" s="168"/>
      <c r="N123" s="168" t="s">
        <v>173</v>
      </c>
      <c r="O123" s="168" t="s">
        <v>159</v>
      </c>
      <c r="P123" s="168"/>
      <c r="Q123" s="168"/>
      <c r="R123" s="168"/>
      <c r="S123" s="233"/>
      <c r="T123" s="225" t="s">
        <v>255</v>
      </c>
      <c r="U123" s="233" t="s">
        <v>161</v>
      </c>
      <c r="V123" s="225" t="s">
        <v>251</v>
      </c>
      <c r="W123" s="233" t="s">
        <v>163</v>
      </c>
      <c r="X123" s="233" t="s">
        <v>163</v>
      </c>
      <c r="Y123" s="233">
        <v>1</v>
      </c>
      <c r="Z123" s="233"/>
      <c r="AA123" s="168"/>
      <c r="AB123" s="168"/>
      <c r="AC123" s="168"/>
      <c r="AD123" s="168"/>
      <c r="AE123" s="168"/>
      <c r="AF123" s="168"/>
      <c r="AG123" s="102"/>
      <c r="AH123" s="168"/>
      <c r="AI123" s="168" t="s">
        <v>163</v>
      </c>
    </row>
    <row r="124" spans="1:37" x14ac:dyDescent="0.25">
      <c r="A124" s="101" t="s">
        <v>174</v>
      </c>
      <c r="B124" s="102" t="s">
        <v>170</v>
      </c>
      <c r="C124" s="102" t="s">
        <v>161</v>
      </c>
      <c r="D124" s="254" t="s">
        <v>175</v>
      </c>
      <c r="E124" s="102" t="s">
        <v>176</v>
      </c>
      <c r="F124" s="102"/>
      <c r="G124" s="102"/>
      <c r="H124" s="168"/>
      <c r="I124" s="168"/>
      <c r="J124" s="168"/>
      <c r="K124" s="168"/>
      <c r="L124" s="168"/>
      <c r="M124" s="168"/>
      <c r="N124" s="168" t="s">
        <v>163</v>
      </c>
      <c r="O124" s="168" t="s">
        <v>163</v>
      </c>
      <c r="P124" s="168"/>
      <c r="Q124" s="168"/>
      <c r="R124" s="168"/>
      <c r="S124" s="233"/>
      <c r="T124" s="225" t="s">
        <v>255</v>
      </c>
      <c r="U124" s="233" t="s">
        <v>163</v>
      </c>
      <c r="V124" s="225" t="s">
        <v>250</v>
      </c>
      <c r="W124" s="233" t="s">
        <v>163</v>
      </c>
      <c r="X124" s="233" t="s">
        <v>164</v>
      </c>
      <c r="Y124" s="233"/>
      <c r="Z124" s="233"/>
      <c r="AA124" s="168"/>
      <c r="AB124" s="168"/>
      <c r="AC124" s="168"/>
      <c r="AD124" s="168"/>
      <c r="AE124" s="168"/>
      <c r="AF124" s="168"/>
      <c r="AG124" s="102"/>
      <c r="AH124" s="168" t="s">
        <v>161</v>
      </c>
      <c r="AI124" s="168"/>
    </row>
    <row r="125" spans="1:37" x14ac:dyDescent="0.25">
      <c r="A125" s="101" t="s">
        <v>177</v>
      </c>
      <c r="B125" s="102" t="s">
        <v>166</v>
      </c>
      <c r="C125" s="102" t="s">
        <v>163</v>
      </c>
      <c r="D125" s="254" t="s">
        <v>178</v>
      </c>
      <c r="E125" s="102" t="s">
        <v>179</v>
      </c>
      <c r="F125" s="102"/>
      <c r="G125" s="102"/>
      <c r="H125" s="168"/>
      <c r="I125" s="168"/>
      <c r="J125" s="168"/>
      <c r="K125" s="168"/>
      <c r="L125" s="168"/>
      <c r="M125" s="168"/>
      <c r="N125" s="168" t="s">
        <v>159</v>
      </c>
      <c r="O125" s="168"/>
      <c r="P125" s="168"/>
      <c r="Q125" s="168"/>
      <c r="R125" s="168"/>
      <c r="S125" s="233"/>
      <c r="T125" s="225" t="s">
        <v>250</v>
      </c>
      <c r="U125" s="233"/>
      <c r="V125" s="225" t="s">
        <v>250</v>
      </c>
      <c r="W125" s="233"/>
      <c r="X125" s="233"/>
      <c r="Y125" s="233"/>
      <c r="Z125" s="233"/>
      <c r="AA125" s="168"/>
      <c r="AB125" s="168"/>
      <c r="AC125" s="168"/>
      <c r="AD125" s="168"/>
      <c r="AE125" s="168"/>
      <c r="AF125" s="168"/>
      <c r="AG125" s="102"/>
      <c r="AH125" s="168"/>
      <c r="AI125" s="168" t="s">
        <v>163</v>
      </c>
    </row>
    <row r="126" spans="1:37" x14ac:dyDescent="0.25">
      <c r="A126" s="101" t="s">
        <v>180</v>
      </c>
      <c r="B126" s="102" t="s">
        <v>166</v>
      </c>
      <c r="C126" s="102" t="s">
        <v>163</v>
      </c>
      <c r="D126" s="254" t="s">
        <v>178</v>
      </c>
      <c r="E126" s="102" t="s">
        <v>179</v>
      </c>
      <c r="F126" s="102"/>
      <c r="G126" s="102"/>
      <c r="H126" s="168"/>
      <c r="I126" s="168"/>
      <c r="J126" s="168"/>
      <c r="K126" s="168"/>
      <c r="L126" s="168"/>
      <c r="M126" s="168"/>
      <c r="N126" s="168" t="s">
        <v>173</v>
      </c>
      <c r="O126" s="168"/>
      <c r="P126" s="168" t="s">
        <v>163</v>
      </c>
      <c r="Q126" s="168" t="s">
        <v>173</v>
      </c>
      <c r="R126" s="168"/>
      <c r="S126" s="233"/>
      <c r="T126" s="225" t="s">
        <v>256</v>
      </c>
      <c r="U126" s="233"/>
      <c r="V126" s="225"/>
      <c r="W126" s="233"/>
      <c r="X126" s="233" t="s">
        <v>161</v>
      </c>
      <c r="Y126" s="233"/>
      <c r="Z126" s="233"/>
      <c r="AA126" s="168"/>
      <c r="AB126" s="168"/>
      <c r="AC126" s="168"/>
      <c r="AD126" s="168"/>
      <c r="AE126" s="168"/>
      <c r="AF126" s="168"/>
      <c r="AG126" s="102"/>
      <c r="AH126" s="168" t="s">
        <v>163</v>
      </c>
      <c r="AI126" s="168"/>
    </row>
    <row r="127" spans="1:37" x14ac:dyDescent="0.25">
      <c r="A127" s="101" t="s">
        <v>181</v>
      </c>
      <c r="B127" s="102" t="s">
        <v>166</v>
      </c>
      <c r="C127" s="102" t="s">
        <v>161</v>
      </c>
      <c r="D127" s="254" t="s">
        <v>167</v>
      </c>
      <c r="E127" s="102" t="s">
        <v>168</v>
      </c>
      <c r="F127" s="102"/>
      <c r="G127" s="102"/>
      <c r="H127" s="168"/>
      <c r="I127" s="168"/>
      <c r="J127" s="168"/>
      <c r="K127" s="168"/>
      <c r="L127" s="168"/>
      <c r="M127" s="168" t="s">
        <v>182</v>
      </c>
      <c r="N127" s="168" t="s">
        <v>161</v>
      </c>
      <c r="O127" s="168" t="s">
        <v>163</v>
      </c>
      <c r="P127" s="168" t="s">
        <v>163</v>
      </c>
      <c r="Q127" s="168"/>
      <c r="R127" s="168" t="s">
        <v>163</v>
      </c>
      <c r="S127" s="233"/>
      <c r="T127" s="225"/>
      <c r="U127" s="233"/>
      <c r="V127" s="225"/>
      <c r="W127" s="233"/>
      <c r="X127" s="233"/>
      <c r="Y127" s="233"/>
      <c r="Z127" s="233"/>
      <c r="AA127" s="168"/>
      <c r="AB127" s="168"/>
      <c r="AC127" s="168"/>
      <c r="AD127" s="168"/>
      <c r="AE127" s="168"/>
      <c r="AF127" s="168"/>
      <c r="AG127" s="102"/>
      <c r="AH127" s="168" t="s">
        <v>163</v>
      </c>
      <c r="AI127" s="168"/>
    </row>
    <row r="128" spans="1:37" x14ac:dyDescent="0.25">
      <c r="A128" s="103" t="s">
        <v>183</v>
      </c>
      <c r="B128" s="102" t="s">
        <v>170</v>
      </c>
      <c r="C128" s="102" t="s">
        <v>184</v>
      </c>
      <c r="D128" s="254" t="s">
        <v>159</v>
      </c>
      <c r="E128" s="102" t="s">
        <v>185</v>
      </c>
      <c r="F128" s="102"/>
      <c r="G128" s="102"/>
      <c r="H128" s="168"/>
      <c r="I128" s="168"/>
      <c r="J128" s="168"/>
      <c r="K128" s="168"/>
      <c r="L128" s="168"/>
      <c r="M128" s="168"/>
      <c r="N128" s="168" t="s">
        <v>159</v>
      </c>
      <c r="O128" s="168" t="s">
        <v>159</v>
      </c>
      <c r="P128" s="168"/>
      <c r="Q128" s="168"/>
      <c r="R128" s="168" t="s">
        <v>173</v>
      </c>
      <c r="S128" s="233"/>
      <c r="T128" s="225" t="s">
        <v>256</v>
      </c>
      <c r="U128" s="233" t="s">
        <v>160</v>
      </c>
      <c r="V128" s="225"/>
      <c r="W128" s="233">
        <v>1</v>
      </c>
      <c r="X128" s="233" t="s">
        <v>161</v>
      </c>
      <c r="Y128" s="233" t="s">
        <v>166</v>
      </c>
      <c r="Z128" s="233"/>
      <c r="AA128" s="168"/>
      <c r="AB128" s="168"/>
      <c r="AC128" s="168"/>
      <c r="AD128" s="168"/>
      <c r="AE128" s="168"/>
      <c r="AF128" s="168"/>
      <c r="AG128" s="102"/>
      <c r="AH128" s="168"/>
      <c r="AI128" s="168" t="s">
        <v>173</v>
      </c>
    </row>
    <row r="129" spans="1:35" x14ac:dyDescent="0.25">
      <c r="A129" s="101" t="s">
        <v>186</v>
      </c>
      <c r="B129" s="102" t="s">
        <v>159</v>
      </c>
      <c r="C129" s="102" t="s">
        <v>166</v>
      </c>
      <c r="D129" s="254" t="s">
        <v>163</v>
      </c>
      <c r="E129" s="102" t="s">
        <v>171</v>
      </c>
      <c r="F129" s="102"/>
      <c r="G129" s="102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233"/>
      <c r="T129" s="225" t="s">
        <v>255</v>
      </c>
      <c r="U129" s="233" t="s">
        <v>166</v>
      </c>
      <c r="V129" s="225"/>
      <c r="W129" s="233"/>
      <c r="X129" s="233" t="s">
        <v>159</v>
      </c>
      <c r="Y129" s="233">
        <v>5</v>
      </c>
      <c r="Z129" s="233"/>
      <c r="AA129" s="168"/>
      <c r="AB129" s="168"/>
      <c r="AC129" s="168"/>
      <c r="AD129" s="168"/>
      <c r="AE129" s="168"/>
      <c r="AF129" s="168"/>
      <c r="AG129" s="102"/>
      <c r="AH129" s="168"/>
      <c r="AI129" s="168"/>
    </row>
    <row r="130" spans="1:35" x14ac:dyDescent="0.25">
      <c r="A130" s="101" t="s">
        <v>187</v>
      </c>
      <c r="B130" s="102" t="s">
        <v>188</v>
      </c>
      <c r="C130" s="102" t="s">
        <v>171</v>
      </c>
      <c r="D130" s="254" t="s">
        <v>189</v>
      </c>
      <c r="E130" s="102" t="s">
        <v>190</v>
      </c>
      <c r="F130" s="102"/>
      <c r="G130" s="102"/>
      <c r="H130" s="168" t="s">
        <v>163</v>
      </c>
      <c r="I130" s="168"/>
      <c r="J130" s="168"/>
      <c r="K130" s="168"/>
      <c r="L130" s="168"/>
      <c r="M130" s="168"/>
      <c r="N130" s="168" t="s">
        <v>164</v>
      </c>
      <c r="O130" s="168"/>
      <c r="P130" s="168" t="s">
        <v>161</v>
      </c>
      <c r="Q130" s="168"/>
      <c r="R130" s="168" t="s">
        <v>163</v>
      </c>
      <c r="S130" s="233"/>
      <c r="T130" s="225" t="s">
        <v>250</v>
      </c>
      <c r="U130" s="233"/>
      <c r="V130" s="225"/>
      <c r="W130" s="233"/>
      <c r="X130" s="233" t="s">
        <v>163</v>
      </c>
      <c r="Y130" s="233"/>
      <c r="Z130" s="233"/>
      <c r="AA130" s="168"/>
      <c r="AB130" s="168"/>
      <c r="AC130" s="168"/>
      <c r="AD130" s="168"/>
      <c r="AE130" s="168"/>
      <c r="AF130" s="168"/>
      <c r="AG130" s="102"/>
      <c r="AH130" s="168"/>
      <c r="AI130" s="168"/>
    </row>
    <row r="131" spans="1:35" x14ac:dyDescent="0.25">
      <c r="A131" s="101" t="s">
        <v>191</v>
      </c>
      <c r="B131" s="102" t="s">
        <v>166</v>
      </c>
      <c r="C131" s="102" t="s">
        <v>192</v>
      </c>
      <c r="D131" s="254" t="s">
        <v>159</v>
      </c>
      <c r="E131" s="102" t="s">
        <v>193</v>
      </c>
      <c r="F131" s="102"/>
      <c r="G131" s="102"/>
      <c r="H131" s="168"/>
      <c r="I131" s="168"/>
      <c r="J131" s="168"/>
      <c r="K131" s="168"/>
      <c r="L131" s="168"/>
      <c r="M131" s="168"/>
      <c r="N131" s="168" t="s">
        <v>161</v>
      </c>
      <c r="O131" s="168" t="s">
        <v>161</v>
      </c>
      <c r="P131" s="168"/>
      <c r="Q131" s="168" t="s">
        <v>173</v>
      </c>
      <c r="R131" s="168"/>
      <c r="S131" s="233" t="s">
        <v>173</v>
      </c>
      <c r="T131" s="225" t="s">
        <v>256</v>
      </c>
      <c r="U131" s="233" t="s">
        <v>159</v>
      </c>
      <c r="V131" s="225" t="s">
        <v>250</v>
      </c>
      <c r="W131" s="233"/>
      <c r="X131" s="233" t="s">
        <v>163</v>
      </c>
      <c r="Y131" s="233" t="s">
        <v>159</v>
      </c>
      <c r="Z131" s="233"/>
      <c r="AA131" s="168"/>
      <c r="AB131" s="168"/>
      <c r="AC131" s="168"/>
      <c r="AD131" s="168"/>
      <c r="AE131" s="168"/>
      <c r="AF131" s="168"/>
      <c r="AG131" s="102"/>
      <c r="AH131" s="168" t="s">
        <v>163</v>
      </c>
      <c r="AI131" s="168" t="s">
        <v>173</v>
      </c>
    </row>
    <row r="132" spans="1:35" x14ac:dyDescent="0.25">
      <c r="A132" s="101" t="s">
        <v>194</v>
      </c>
      <c r="B132" s="102" t="s">
        <v>161</v>
      </c>
      <c r="C132" s="102" t="s">
        <v>195</v>
      </c>
      <c r="D132" s="254" t="s">
        <v>196</v>
      </c>
      <c r="E132" s="102" t="s">
        <v>197</v>
      </c>
      <c r="F132" s="102"/>
      <c r="G132" s="102"/>
      <c r="H132" s="168"/>
      <c r="I132" s="168"/>
      <c r="J132" s="168"/>
      <c r="K132" s="168"/>
      <c r="L132" s="168"/>
      <c r="M132" s="168"/>
      <c r="N132" s="168" t="s">
        <v>163</v>
      </c>
      <c r="O132" s="168" t="s">
        <v>164</v>
      </c>
      <c r="P132" s="168"/>
      <c r="Q132" s="168"/>
      <c r="R132" s="168"/>
      <c r="S132" s="233" t="s">
        <v>161</v>
      </c>
      <c r="T132" s="225" t="s">
        <v>257</v>
      </c>
      <c r="U132" s="233" t="s">
        <v>160</v>
      </c>
      <c r="V132" s="225"/>
      <c r="W132" s="233"/>
      <c r="X132" s="233" t="s">
        <v>163</v>
      </c>
      <c r="Y132" s="233" t="s">
        <v>160</v>
      </c>
      <c r="Z132" s="233"/>
      <c r="AA132" s="168"/>
      <c r="AB132" s="168"/>
      <c r="AC132" s="168"/>
      <c r="AD132" s="168"/>
      <c r="AE132" s="168"/>
      <c r="AF132" s="168"/>
      <c r="AG132" s="102"/>
      <c r="AH132" s="168"/>
      <c r="AI132" s="168" t="s">
        <v>163</v>
      </c>
    </row>
    <row r="133" spans="1:35" x14ac:dyDescent="0.25">
      <c r="A133" s="103" t="s">
        <v>198</v>
      </c>
      <c r="B133" s="102" t="s">
        <v>161</v>
      </c>
      <c r="C133" s="102" t="s">
        <v>188</v>
      </c>
      <c r="D133" s="254" t="s">
        <v>160</v>
      </c>
      <c r="E133" s="102" t="s">
        <v>199</v>
      </c>
      <c r="F133" s="102"/>
      <c r="G133" s="102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 t="s">
        <v>163</v>
      </c>
      <c r="S133" s="233" t="s">
        <v>161</v>
      </c>
      <c r="T133" s="225" t="s">
        <v>257</v>
      </c>
      <c r="U133" s="233" t="s">
        <v>160</v>
      </c>
      <c r="V133" s="225"/>
      <c r="W133" s="233">
        <v>2</v>
      </c>
      <c r="X133" s="233" t="s">
        <v>163</v>
      </c>
      <c r="Y133" s="233">
        <v>4</v>
      </c>
      <c r="Z133" s="233"/>
      <c r="AA133" s="168"/>
      <c r="AB133" s="168"/>
      <c r="AC133" s="168"/>
      <c r="AD133" s="168"/>
      <c r="AE133" s="168"/>
      <c r="AF133" s="168"/>
      <c r="AG133" s="102"/>
      <c r="AH133" s="168"/>
      <c r="AI133" s="168"/>
    </row>
    <row r="134" spans="1:35" x14ac:dyDescent="0.25">
      <c r="A134" s="103" t="s">
        <v>200</v>
      </c>
      <c r="B134" s="102" t="s">
        <v>160</v>
      </c>
      <c r="C134" s="102" t="s">
        <v>161</v>
      </c>
      <c r="D134" s="254" t="s">
        <v>178</v>
      </c>
      <c r="E134" s="102" t="s">
        <v>201</v>
      </c>
      <c r="F134" s="102"/>
      <c r="G134" s="102"/>
      <c r="H134" s="168"/>
      <c r="I134" s="168"/>
      <c r="J134" s="168"/>
      <c r="K134" s="168"/>
      <c r="L134" s="168" t="s">
        <v>163</v>
      </c>
      <c r="M134" s="168"/>
      <c r="N134" s="168" t="s">
        <v>161</v>
      </c>
      <c r="O134" s="168" t="s">
        <v>161</v>
      </c>
      <c r="P134" s="168"/>
      <c r="Q134" s="168"/>
      <c r="R134" s="168"/>
      <c r="S134" s="233"/>
      <c r="T134" s="225" t="s">
        <v>251</v>
      </c>
      <c r="U134" s="233"/>
      <c r="V134" s="225" t="s">
        <v>251</v>
      </c>
      <c r="W134" s="233"/>
      <c r="X134" s="233"/>
      <c r="Y134" s="233"/>
      <c r="Z134" s="233"/>
      <c r="AA134" s="168"/>
      <c r="AB134" s="168"/>
      <c r="AC134" s="168"/>
      <c r="AD134" s="168"/>
      <c r="AE134" s="168"/>
      <c r="AF134" s="168"/>
      <c r="AG134" s="102"/>
      <c r="AH134" s="168"/>
      <c r="AI134" s="168"/>
    </row>
    <row r="135" spans="1:35" x14ac:dyDescent="0.25">
      <c r="A135" s="101" t="s">
        <v>202</v>
      </c>
      <c r="B135" s="102" t="s">
        <v>203</v>
      </c>
      <c r="C135" s="102" t="s">
        <v>204</v>
      </c>
      <c r="D135" s="254" t="s">
        <v>159</v>
      </c>
      <c r="E135" s="102" t="s">
        <v>205</v>
      </c>
      <c r="F135" s="102"/>
      <c r="G135" s="102"/>
      <c r="H135" s="168"/>
      <c r="I135" s="168"/>
      <c r="J135" s="168"/>
      <c r="K135" s="168"/>
      <c r="L135" s="168" t="s">
        <v>161</v>
      </c>
      <c r="M135" s="168" t="s">
        <v>163</v>
      </c>
      <c r="N135" s="168" t="s">
        <v>206</v>
      </c>
      <c r="O135" s="168" t="s">
        <v>207</v>
      </c>
      <c r="P135" s="168"/>
      <c r="Q135" s="168" t="s">
        <v>173</v>
      </c>
      <c r="R135" s="168"/>
      <c r="S135" s="233" t="s">
        <v>164</v>
      </c>
      <c r="T135" s="225" t="s">
        <v>258</v>
      </c>
      <c r="U135" s="233" t="s">
        <v>192</v>
      </c>
      <c r="V135" s="225" t="s">
        <v>252</v>
      </c>
      <c r="W135" s="233" t="s">
        <v>192</v>
      </c>
      <c r="X135" s="233" t="s">
        <v>163</v>
      </c>
      <c r="Y135" s="233"/>
      <c r="Z135" s="233"/>
      <c r="AA135" s="168"/>
      <c r="AB135" s="168" t="s">
        <v>161</v>
      </c>
      <c r="AC135" s="168"/>
      <c r="AD135" s="168"/>
      <c r="AE135" s="168"/>
      <c r="AF135" s="168"/>
      <c r="AG135" s="102" t="s">
        <v>161</v>
      </c>
      <c r="AH135" s="168" t="s">
        <v>159</v>
      </c>
      <c r="AI135" s="168" t="s">
        <v>163</v>
      </c>
    </row>
    <row r="136" spans="1:35" x14ac:dyDescent="0.25">
      <c r="A136" s="101" t="s">
        <v>208</v>
      </c>
      <c r="B136" s="102" t="s">
        <v>161</v>
      </c>
      <c r="C136" s="102" t="s">
        <v>159</v>
      </c>
      <c r="D136" s="254" t="s">
        <v>161</v>
      </c>
      <c r="E136" s="102" t="s">
        <v>209</v>
      </c>
      <c r="F136" s="102"/>
      <c r="G136" s="102"/>
      <c r="H136" s="168"/>
      <c r="I136" s="168"/>
      <c r="J136" s="168"/>
      <c r="K136" s="168"/>
      <c r="L136" s="168"/>
      <c r="M136" s="168"/>
      <c r="N136" s="168"/>
      <c r="O136" s="168" t="s">
        <v>161</v>
      </c>
      <c r="P136" s="168"/>
      <c r="Q136" s="168"/>
      <c r="R136" s="168"/>
      <c r="S136" s="233" t="s">
        <v>163</v>
      </c>
      <c r="T136" s="225" t="s">
        <v>250</v>
      </c>
      <c r="U136" s="233" t="s">
        <v>163</v>
      </c>
      <c r="V136" s="225"/>
      <c r="W136" s="233">
        <v>1</v>
      </c>
      <c r="X136" s="233" t="s">
        <v>173</v>
      </c>
      <c r="Y136" s="233"/>
      <c r="Z136" s="233"/>
      <c r="AA136" s="168"/>
      <c r="AB136" s="168"/>
      <c r="AC136" s="168"/>
      <c r="AD136" s="168"/>
      <c r="AE136" s="168"/>
      <c r="AF136" s="168"/>
      <c r="AG136" s="102"/>
      <c r="AH136" s="168" t="s">
        <v>163</v>
      </c>
      <c r="AI136" s="168"/>
    </row>
    <row r="137" spans="1:35" x14ac:dyDescent="0.25">
      <c r="A137" s="101" t="s">
        <v>210</v>
      </c>
      <c r="B137" s="102" t="s">
        <v>170</v>
      </c>
      <c r="C137" s="102" t="s">
        <v>161</v>
      </c>
      <c r="D137" s="254" t="s">
        <v>175</v>
      </c>
      <c r="E137" s="102" t="s">
        <v>176</v>
      </c>
      <c r="F137" s="102"/>
      <c r="G137" s="102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 t="s">
        <v>163</v>
      </c>
      <c r="S137" s="233" t="s">
        <v>163</v>
      </c>
      <c r="T137" s="225" t="s">
        <v>259</v>
      </c>
      <c r="U137" s="233" t="s">
        <v>173</v>
      </c>
      <c r="V137" s="225"/>
      <c r="W137" s="233"/>
      <c r="X137" s="233" t="s">
        <v>166</v>
      </c>
      <c r="Y137" s="233" t="s">
        <v>163</v>
      </c>
      <c r="Z137" s="233"/>
      <c r="AA137" s="168"/>
      <c r="AB137" s="168"/>
      <c r="AC137" s="168"/>
      <c r="AD137" s="168"/>
      <c r="AE137" s="168"/>
      <c r="AF137" s="168"/>
      <c r="AG137" s="102"/>
      <c r="AH137" s="168" t="s">
        <v>163</v>
      </c>
      <c r="AI137" s="168"/>
    </row>
    <row r="138" spans="1:35" x14ac:dyDescent="0.25">
      <c r="A138" s="105" t="s">
        <v>231</v>
      </c>
      <c r="B138" s="102" t="s">
        <v>211</v>
      </c>
      <c r="C138" s="102" t="s">
        <v>212</v>
      </c>
      <c r="D138" s="254" t="s">
        <v>167</v>
      </c>
      <c r="E138" s="102" t="s">
        <v>213</v>
      </c>
      <c r="F138" s="102" t="s">
        <v>172</v>
      </c>
      <c r="G138" s="102" t="s">
        <v>172</v>
      </c>
      <c r="H138" s="168" t="s">
        <v>163</v>
      </c>
      <c r="I138" s="168" t="s">
        <v>171</v>
      </c>
      <c r="J138" s="168" t="s">
        <v>173</v>
      </c>
      <c r="K138" s="168" t="s">
        <v>171</v>
      </c>
      <c r="L138" s="168" t="s">
        <v>164</v>
      </c>
      <c r="M138" s="168" t="s">
        <v>214</v>
      </c>
      <c r="N138" s="168" t="s">
        <v>215</v>
      </c>
      <c r="O138" s="168" t="s">
        <v>216</v>
      </c>
      <c r="P138" s="168" t="s">
        <v>159</v>
      </c>
      <c r="Q138" s="168" t="s">
        <v>164</v>
      </c>
      <c r="R138" s="168" t="s">
        <v>166</v>
      </c>
      <c r="S138" s="233" t="s">
        <v>184</v>
      </c>
      <c r="T138" s="225" t="s">
        <v>260</v>
      </c>
      <c r="U138" s="233">
        <f>U121+U122+U123+U124+U125+U126+U127+U128+U129+U130+U131+U132+U133+U134+U135+U136+U137</f>
        <v>42</v>
      </c>
      <c r="V138" s="225" t="s">
        <v>253</v>
      </c>
      <c r="W138" s="233">
        <f>W121+W122+W123+W124+W125+W126+W127+W128+W129+W130+W131+W132+W133+W134+W135+W136+W137</f>
        <v>15</v>
      </c>
      <c r="X138" s="233" t="s">
        <v>218</v>
      </c>
      <c r="Y138" s="233">
        <f>Y121+Y122+Y123+Y124+Y125+Y126+Y127+Y128+Y129+Y130+Y131+Y132+Y133+Y134+Y135+Y136+Y137</f>
        <v>27</v>
      </c>
      <c r="Z138" s="233" t="s">
        <v>171</v>
      </c>
      <c r="AA138" s="168" t="s">
        <v>171</v>
      </c>
      <c r="AB138" s="168" t="s">
        <v>161</v>
      </c>
      <c r="AC138" s="168" t="s">
        <v>172</v>
      </c>
      <c r="AD138" s="168" t="s">
        <v>171</v>
      </c>
      <c r="AE138" s="168" t="s">
        <v>171</v>
      </c>
      <c r="AF138" s="168" t="s">
        <v>171</v>
      </c>
      <c r="AG138" s="102" t="s">
        <v>161</v>
      </c>
      <c r="AH138" s="168" t="s">
        <v>184</v>
      </c>
      <c r="AI138" s="168" t="s">
        <v>188</v>
      </c>
    </row>
    <row r="139" spans="1:35" x14ac:dyDescent="0.25">
      <c r="A139" s="103" t="s">
        <v>219</v>
      </c>
      <c r="B139" s="102" t="s">
        <v>220</v>
      </c>
      <c r="C139" s="102" t="s">
        <v>221</v>
      </c>
      <c r="D139" s="254"/>
      <c r="E139" s="102"/>
      <c r="F139" s="102" t="s">
        <v>171</v>
      </c>
      <c r="G139" s="102"/>
      <c r="H139" s="168" t="s">
        <v>220</v>
      </c>
      <c r="I139" s="168"/>
      <c r="J139" s="168" t="s">
        <v>220</v>
      </c>
      <c r="K139" s="168"/>
      <c r="L139" s="168" t="s">
        <v>171</v>
      </c>
      <c r="M139" s="168"/>
      <c r="N139" s="168" t="s">
        <v>164</v>
      </c>
      <c r="O139" s="168"/>
      <c r="P139" s="168" t="s">
        <v>220</v>
      </c>
      <c r="Q139" s="168"/>
      <c r="R139" s="168" t="s">
        <v>160</v>
      </c>
      <c r="S139" s="233"/>
      <c r="T139" s="225"/>
      <c r="U139" s="233"/>
      <c r="V139" s="225" t="s">
        <v>254</v>
      </c>
      <c r="W139" s="233" t="s">
        <v>217</v>
      </c>
      <c r="X139" s="233" t="s">
        <v>171</v>
      </c>
      <c r="Y139" s="233"/>
      <c r="Z139" s="233" t="s">
        <v>171</v>
      </c>
      <c r="AA139" s="168"/>
      <c r="AB139" s="168" t="s">
        <v>222</v>
      </c>
      <c r="AC139" s="168"/>
      <c r="AD139" s="168" t="s">
        <v>171</v>
      </c>
      <c r="AE139" s="168"/>
      <c r="AF139" s="168" t="s">
        <v>161</v>
      </c>
      <c r="AG139" s="102"/>
      <c r="AH139" s="168"/>
      <c r="AI139" s="168"/>
    </row>
    <row r="140" spans="1:35" ht="54.75" x14ac:dyDescent="0.25">
      <c r="A140" s="104" t="s">
        <v>223</v>
      </c>
      <c r="B140" s="100"/>
      <c r="C140" s="100" t="s">
        <v>224</v>
      </c>
      <c r="D140" s="253"/>
      <c r="E140" s="100"/>
      <c r="F140" s="100"/>
      <c r="G140" s="100"/>
      <c r="H140" s="167"/>
      <c r="I140" s="167"/>
      <c r="J140" s="167"/>
      <c r="K140" s="167"/>
      <c r="L140" s="167" t="s">
        <v>209</v>
      </c>
      <c r="M140" s="191" t="s">
        <v>225</v>
      </c>
      <c r="N140" s="167"/>
      <c r="O140" s="167" t="s">
        <v>226</v>
      </c>
      <c r="P140" s="167" t="s">
        <v>227</v>
      </c>
      <c r="Q140" s="167"/>
      <c r="R140" s="167"/>
      <c r="S140" s="232" t="s">
        <v>228</v>
      </c>
      <c r="T140" s="224" t="s">
        <v>261</v>
      </c>
      <c r="U140" s="232" t="s">
        <v>229</v>
      </c>
      <c r="V140" s="224"/>
      <c r="W140" s="232"/>
      <c r="X140" s="232"/>
      <c r="Y140" s="232"/>
      <c r="Z140" s="232"/>
      <c r="AA140" s="167" t="s">
        <v>209</v>
      </c>
      <c r="AB140" s="167"/>
      <c r="AC140" s="167" t="s">
        <v>209</v>
      </c>
      <c r="AD140" s="167"/>
      <c r="AE140" s="167"/>
      <c r="AF140" s="167"/>
      <c r="AG140" s="100"/>
      <c r="AH140" s="167"/>
      <c r="AI140" s="191" t="s">
        <v>230</v>
      </c>
    </row>
    <row r="141" spans="1:35" x14ac:dyDescent="0.25">
      <c r="A141" s="165"/>
      <c r="B141" s="166"/>
      <c r="C141" s="166"/>
      <c r="D141" s="255"/>
      <c r="E141" s="166"/>
      <c r="F141" s="166"/>
      <c r="G141" s="166"/>
      <c r="H141" s="169"/>
      <c r="I141" s="169"/>
      <c r="J141" s="169"/>
      <c r="K141" s="169"/>
      <c r="L141" s="169"/>
      <c r="M141" s="192"/>
      <c r="N141" s="169"/>
      <c r="O141" s="169"/>
      <c r="P141" s="169"/>
      <c r="Q141" s="169"/>
      <c r="R141" s="169"/>
      <c r="S141" s="234"/>
      <c r="T141" s="226"/>
      <c r="U141" s="234"/>
      <c r="V141" s="226"/>
      <c r="W141" s="234"/>
      <c r="X141" s="234"/>
      <c r="Y141" s="234"/>
      <c r="Z141" s="234"/>
      <c r="AA141" s="169"/>
      <c r="AB141" s="169"/>
      <c r="AC141" s="169"/>
      <c r="AD141" s="169"/>
      <c r="AE141" s="169"/>
      <c r="AF141" s="169"/>
      <c r="AG141" s="166"/>
      <c r="AH141" s="169"/>
      <c r="AI141" s="192"/>
    </row>
    <row r="142" spans="1:35" x14ac:dyDescent="0.25">
      <c r="A142" s="165"/>
      <c r="B142" s="166"/>
      <c r="C142" s="166"/>
      <c r="D142" s="255"/>
      <c r="E142" s="166"/>
      <c r="F142" s="166"/>
      <c r="G142" s="166"/>
      <c r="H142" s="169"/>
      <c r="I142" s="169"/>
      <c r="J142" s="169"/>
      <c r="K142" s="169"/>
      <c r="L142" s="169"/>
      <c r="M142" s="192"/>
      <c r="N142" s="169"/>
      <c r="O142" s="169"/>
      <c r="P142" s="169"/>
      <c r="Q142" s="169"/>
      <c r="R142" s="169"/>
      <c r="S142" s="234"/>
      <c r="T142" s="226"/>
      <c r="U142" s="234"/>
      <c r="V142" s="226"/>
      <c r="W142" s="234"/>
      <c r="X142" s="234"/>
      <c r="Y142" s="234"/>
      <c r="Z142" s="234"/>
      <c r="AA142" s="169"/>
      <c r="AB142" s="169"/>
      <c r="AC142" s="169"/>
      <c r="AD142" s="169"/>
      <c r="AE142" s="169"/>
      <c r="AF142" s="169"/>
      <c r="AG142" s="166"/>
      <c r="AH142" s="169"/>
      <c r="AI142" s="192"/>
    </row>
    <row r="143" spans="1:35" x14ac:dyDescent="0.25">
      <c r="A143" s="165"/>
      <c r="B143" s="166"/>
      <c r="C143" s="166"/>
      <c r="D143" s="255"/>
      <c r="E143" s="166"/>
      <c r="F143" s="166"/>
      <c r="G143" s="166"/>
      <c r="H143" s="169"/>
      <c r="I143" s="169"/>
      <c r="J143" s="169"/>
      <c r="K143" s="169"/>
      <c r="L143" s="169"/>
      <c r="M143" s="192"/>
      <c r="N143" s="169"/>
      <c r="O143" s="169"/>
      <c r="P143" s="169"/>
      <c r="Q143" s="169"/>
      <c r="R143" s="169"/>
      <c r="S143" s="234"/>
      <c r="T143" s="226"/>
      <c r="U143" s="234"/>
      <c r="V143" s="226"/>
      <c r="W143" s="234"/>
      <c r="X143" s="234"/>
      <c r="Y143" s="234"/>
      <c r="Z143" s="234"/>
      <c r="AA143" s="169"/>
      <c r="AB143" s="169"/>
      <c r="AC143" s="169"/>
      <c r="AD143" s="169"/>
      <c r="AE143" s="169"/>
      <c r="AF143" s="169"/>
      <c r="AG143" s="166"/>
      <c r="AH143" s="169"/>
      <c r="AI143" s="192"/>
    </row>
    <row r="144" spans="1:35" x14ac:dyDescent="0.25">
      <c r="A144" s="82"/>
      <c r="B144" s="82"/>
      <c r="C144" s="82"/>
      <c r="D144" s="256"/>
      <c r="E144" s="82"/>
      <c r="F144" s="82"/>
      <c r="G144" s="82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235"/>
      <c r="T144" s="227"/>
      <c r="U144" s="235"/>
      <c r="V144" s="227"/>
      <c r="W144" s="235"/>
      <c r="X144" s="235"/>
      <c r="Y144" s="235"/>
      <c r="Z144" s="235"/>
      <c r="AA144" s="170"/>
      <c r="AB144" s="170"/>
      <c r="AC144" s="170"/>
      <c r="AD144" s="170"/>
      <c r="AE144" s="170"/>
      <c r="AF144" s="170"/>
      <c r="AG144" s="82"/>
      <c r="AH144" s="170"/>
      <c r="AI144" s="170"/>
    </row>
    <row r="145" spans="1:36" x14ac:dyDescent="0.25">
      <c r="A145" s="1"/>
      <c r="B145" s="325" t="s">
        <v>246</v>
      </c>
      <c r="C145" s="325"/>
      <c r="D145" s="325"/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5"/>
      <c r="U145" s="325"/>
      <c r="V145" s="325"/>
      <c r="W145" s="325"/>
      <c r="X145" s="325"/>
      <c r="Y145" s="325"/>
      <c r="Z145" s="325"/>
      <c r="AA145" s="325"/>
      <c r="AB145" s="325"/>
      <c r="AC145" s="325"/>
      <c r="AD145" s="325"/>
      <c r="AE145" s="325"/>
      <c r="AF145" s="325"/>
      <c r="AG145" s="325"/>
      <c r="AH145" s="325"/>
      <c r="AI145" s="325"/>
      <c r="AJ145" s="325"/>
    </row>
    <row r="146" spans="1:36" x14ac:dyDescent="0.25">
      <c r="A146" s="325" t="s">
        <v>0</v>
      </c>
      <c r="B146" s="325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325"/>
      <c r="U146" s="325"/>
      <c r="V146" s="325"/>
      <c r="W146" s="325"/>
      <c r="X146" s="325"/>
      <c r="Y146" s="325"/>
      <c r="Z146" s="325"/>
      <c r="AA146" s="325"/>
      <c r="AB146" s="325"/>
      <c r="AC146" s="325"/>
      <c r="AD146" s="325"/>
      <c r="AE146" s="325"/>
      <c r="AF146" s="325"/>
      <c r="AG146" s="325"/>
      <c r="AH146" s="325"/>
      <c r="AI146" s="325"/>
      <c r="AJ146" s="325"/>
    </row>
    <row r="147" spans="1:36" x14ac:dyDescent="0.25">
      <c r="A147" s="305" t="s">
        <v>1</v>
      </c>
      <c r="B147" s="306" t="s">
        <v>2</v>
      </c>
      <c r="C147" s="306" t="s">
        <v>3</v>
      </c>
      <c r="D147" s="306"/>
      <c r="E147" s="306" t="s">
        <v>4</v>
      </c>
      <c r="F147" s="306"/>
      <c r="G147" s="307" t="s">
        <v>5</v>
      </c>
      <c r="H147" s="307"/>
      <c r="I147" s="308" t="s">
        <v>6</v>
      </c>
      <c r="J147" s="309"/>
      <c r="K147" s="306" t="s">
        <v>7</v>
      </c>
      <c r="L147" s="306"/>
      <c r="M147" s="306" t="s">
        <v>8</v>
      </c>
      <c r="N147" s="306"/>
      <c r="O147" s="308" t="s">
        <v>9</v>
      </c>
      <c r="P147" s="309"/>
      <c r="Q147" s="308" t="s">
        <v>10</v>
      </c>
      <c r="R147" s="309"/>
      <c r="S147" s="308" t="s">
        <v>11</v>
      </c>
      <c r="T147" s="309"/>
      <c r="U147" s="306" t="s">
        <v>12</v>
      </c>
      <c r="V147" s="306"/>
      <c r="W147" s="316" t="s">
        <v>13</v>
      </c>
      <c r="X147" s="317"/>
      <c r="Y147" s="317"/>
      <c r="Z147" s="318"/>
      <c r="AA147" s="307" t="s">
        <v>14</v>
      </c>
      <c r="AB147" s="307"/>
      <c r="AC147" s="307" t="s">
        <v>15</v>
      </c>
      <c r="AD147" s="307"/>
      <c r="AE147" s="307" t="s">
        <v>16</v>
      </c>
      <c r="AF147" s="307"/>
      <c r="AG147" s="308" t="s">
        <v>17</v>
      </c>
      <c r="AH147" s="309"/>
      <c r="AI147" s="308" t="s">
        <v>18</v>
      </c>
      <c r="AJ147" s="309"/>
    </row>
    <row r="148" spans="1:36" ht="59.25" customHeight="1" x14ac:dyDescent="0.25">
      <c r="A148" s="305"/>
      <c r="B148" s="306"/>
      <c r="C148" s="306"/>
      <c r="D148" s="306"/>
      <c r="E148" s="306"/>
      <c r="F148" s="306"/>
      <c r="G148" s="307"/>
      <c r="H148" s="307"/>
      <c r="I148" s="310"/>
      <c r="J148" s="311"/>
      <c r="K148" s="306"/>
      <c r="L148" s="306"/>
      <c r="M148" s="306"/>
      <c r="N148" s="306"/>
      <c r="O148" s="310"/>
      <c r="P148" s="311"/>
      <c r="Q148" s="310"/>
      <c r="R148" s="311"/>
      <c r="S148" s="310"/>
      <c r="T148" s="311"/>
      <c r="U148" s="306"/>
      <c r="V148" s="306"/>
      <c r="W148" s="323" t="s">
        <v>19</v>
      </c>
      <c r="X148" s="324"/>
      <c r="Y148" s="323" t="s">
        <v>20</v>
      </c>
      <c r="Z148" s="324"/>
      <c r="AA148" s="307"/>
      <c r="AB148" s="307"/>
      <c r="AC148" s="307"/>
      <c r="AD148" s="307"/>
      <c r="AE148" s="307"/>
      <c r="AF148" s="307"/>
      <c r="AG148" s="310"/>
      <c r="AH148" s="311"/>
      <c r="AI148" s="310"/>
      <c r="AJ148" s="339"/>
    </row>
    <row r="149" spans="1:36" ht="37.5" customHeight="1" x14ac:dyDescent="0.25">
      <c r="A149" s="305"/>
      <c r="B149" s="306"/>
      <c r="C149" s="143">
        <v>2014</v>
      </c>
      <c r="D149" s="243">
        <v>2015</v>
      </c>
      <c r="E149" s="143">
        <v>2014</v>
      </c>
      <c r="F149" s="143">
        <v>2015</v>
      </c>
      <c r="G149" s="143">
        <v>2014</v>
      </c>
      <c r="H149" s="190">
        <v>2015</v>
      </c>
      <c r="I149" s="190">
        <v>2014</v>
      </c>
      <c r="J149" s="190">
        <v>2015</v>
      </c>
      <c r="K149" s="190">
        <v>2014</v>
      </c>
      <c r="L149" s="190">
        <v>2015</v>
      </c>
      <c r="M149" s="190">
        <v>2014</v>
      </c>
      <c r="N149" s="190">
        <v>2015</v>
      </c>
      <c r="O149" s="190">
        <v>2014</v>
      </c>
      <c r="P149" s="190">
        <v>2015</v>
      </c>
      <c r="Q149" s="190">
        <v>2014</v>
      </c>
      <c r="R149" s="201">
        <v>2015</v>
      </c>
      <c r="S149" s="244">
        <v>2014</v>
      </c>
      <c r="T149" s="214">
        <v>2015</v>
      </c>
      <c r="U149" s="202">
        <v>2014</v>
      </c>
      <c r="V149" s="214">
        <v>2015</v>
      </c>
      <c r="W149" s="244">
        <v>2014</v>
      </c>
      <c r="X149" s="244">
        <v>2015</v>
      </c>
      <c r="Y149" s="244">
        <v>2014</v>
      </c>
      <c r="Z149" s="244">
        <v>2015</v>
      </c>
      <c r="AA149" s="190">
        <v>2014</v>
      </c>
      <c r="AB149" s="190">
        <v>2015</v>
      </c>
      <c r="AC149" s="190">
        <v>2014</v>
      </c>
      <c r="AD149" s="190">
        <v>2015</v>
      </c>
      <c r="AE149" s="190">
        <v>2014</v>
      </c>
      <c r="AF149" s="190">
        <v>2015</v>
      </c>
      <c r="AG149" s="143">
        <v>2014</v>
      </c>
      <c r="AH149" s="190">
        <v>2015</v>
      </c>
      <c r="AI149" s="190">
        <v>2014</v>
      </c>
      <c r="AJ149" s="190">
        <v>2015</v>
      </c>
    </row>
    <row r="150" spans="1:36" x14ac:dyDescent="0.25">
      <c r="A150" s="142">
        <v>1</v>
      </c>
      <c r="B150" s="7" t="s">
        <v>21</v>
      </c>
      <c r="C150" s="8">
        <f t="shared" ref="C150:D166" si="16">AI150+AG150+AE150+AC150+AA150+U150+S150+Q150+O150+M150+K150+I150+G150</f>
        <v>10</v>
      </c>
      <c r="D150" s="7">
        <f t="shared" si="16"/>
        <v>6</v>
      </c>
      <c r="E150" s="7">
        <f>D150-C150</f>
        <v>-4</v>
      </c>
      <c r="F150" s="9">
        <f t="shared" ref="F150:F157" si="17">D150*100/C150-100</f>
        <v>-40</v>
      </c>
      <c r="G150" s="7"/>
      <c r="H150" s="7"/>
      <c r="I150" s="7"/>
      <c r="J150" s="7"/>
      <c r="K150" s="7">
        <v>1</v>
      </c>
      <c r="L150" s="7"/>
      <c r="M150" s="7">
        <v>1</v>
      </c>
      <c r="N150" s="7"/>
      <c r="O150" s="7"/>
      <c r="P150" s="7">
        <v>2</v>
      </c>
      <c r="Q150" s="7"/>
      <c r="R150" s="7"/>
      <c r="S150" s="119"/>
      <c r="T150" s="215">
        <v>1</v>
      </c>
      <c r="U150" s="119">
        <v>8</v>
      </c>
      <c r="V150" s="215">
        <v>2</v>
      </c>
      <c r="W150" s="119">
        <v>4</v>
      </c>
      <c r="X150" s="119">
        <v>1</v>
      </c>
      <c r="Y150" s="119">
        <v>4</v>
      </c>
      <c r="Z150" s="119">
        <v>1</v>
      </c>
      <c r="AA150" s="7"/>
      <c r="AB150" s="7"/>
      <c r="AC150" s="7"/>
      <c r="AD150" s="7"/>
      <c r="AE150" s="7"/>
      <c r="AF150" s="7"/>
      <c r="AG150" s="7"/>
      <c r="AH150" s="7"/>
      <c r="AI150" s="10"/>
      <c r="AJ150" s="198">
        <v>1</v>
      </c>
    </row>
    <row r="151" spans="1:36" x14ac:dyDescent="0.25">
      <c r="A151" s="142">
        <v>2</v>
      </c>
      <c r="B151" s="7" t="s">
        <v>22</v>
      </c>
      <c r="C151" s="8">
        <f t="shared" si="16"/>
        <v>7</v>
      </c>
      <c r="D151" s="7">
        <f t="shared" si="16"/>
        <v>5</v>
      </c>
      <c r="E151" s="7">
        <f t="shared" ref="E151:E166" si="18">D151-C151</f>
        <v>-2</v>
      </c>
      <c r="F151" s="9">
        <f t="shared" si="17"/>
        <v>-28.571428571428569</v>
      </c>
      <c r="G151" s="7"/>
      <c r="H151" s="7"/>
      <c r="I151" s="7"/>
      <c r="J151" s="7"/>
      <c r="K151" s="7">
        <v>1</v>
      </c>
      <c r="L151" s="7"/>
      <c r="M151" s="7"/>
      <c r="N151" s="7"/>
      <c r="O151" s="7">
        <v>3</v>
      </c>
      <c r="P151" s="7">
        <v>2</v>
      </c>
      <c r="Q151" s="7"/>
      <c r="R151" s="7"/>
      <c r="S151" s="215"/>
      <c r="T151" s="215">
        <v>1</v>
      </c>
      <c r="U151" s="119">
        <v>2</v>
      </c>
      <c r="V151" s="215">
        <v>1</v>
      </c>
      <c r="W151" s="119"/>
      <c r="X151" s="119">
        <v>1</v>
      </c>
      <c r="Y151" s="119">
        <v>2</v>
      </c>
      <c r="Z151" s="119"/>
      <c r="AA151" s="7"/>
      <c r="AB151" s="7"/>
      <c r="AC151" s="7"/>
      <c r="AD151" s="7"/>
      <c r="AE151" s="7"/>
      <c r="AF151" s="7"/>
      <c r="AG151" s="7"/>
      <c r="AH151" s="7"/>
      <c r="AI151" s="10">
        <v>1</v>
      </c>
      <c r="AJ151" s="198">
        <v>1</v>
      </c>
    </row>
    <row r="152" spans="1:36" x14ac:dyDescent="0.25">
      <c r="A152" s="142">
        <v>3</v>
      </c>
      <c r="B152" s="7" t="s">
        <v>23</v>
      </c>
      <c r="C152" s="8">
        <f t="shared" si="16"/>
        <v>11</v>
      </c>
      <c r="D152" s="7">
        <f t="shared" si="16"/>
        <v>9</v>
      </c>
      <c r="E152" s="7">
        <f t="shared" si="18"/>
        <v>-2</v>
      </c>
      <c r="F152" s="9">
        <f t="shared" si="17"/>
        <v>-18.181818181818187</v>
      </c>
      <c r="G152" s="7"/>
      <c r="H152" s="7"/>
      <c r="I152" s="7"/>
      <c r="J152" s="7"/>
      <c r="K152" s="7"/>
      <c r="L152" s="7"/>
      <c r="M152" s="7"/>
      <c r="N152" s="7"/>
      <c r="O152" s="7">
        <v>2</v>
      </c>
      <c r="P152" s="7">
        <v>6</v>
      </c>
      <c r="Q152" s="7"/>
      <c r="R152" s="7"/>
      <c r="S152" s="215"/>
      <c r="T152" s="215"/>
      <c r="U152" s="119">
        <v>6</v>
      </c>
      <c r="V152" s="215">
        <v>3</v>
      </c>
      <c r="W152" s="119">
        <v>4</v>
      </c>
      <c r="X152" s="119">
        <v>2</v>
      </c>
      <c r="Y152" s="119">
        <v>2</v>
      </c>
      <c r="Z152" s="119">
        <v>1</v>
      </c>
      <c r="AA152" s="7"/>
      <c r="AB152" s="7"/>
      <c r="AC152" s="7"/>
      <c r="AD152" s="7"/>
      <c r="AE152" s="7"/>
      <c r="AF152" s="7"/>
      <c r="AG152" s="7"/>
      <c r="AH152" s="7"/>
      <c r="AI152" s="10">
        <v>3</v>
      </c>
      <c r="AJ152" s="198"/>
    </row>
    <row r="153" spans="1:36" x14ac:dyDescent="0.25">
      <c r="A153" s="11">
        <v>4</v>
      </c>
      <c r="B153" s="7" t="s">
        <v>24</v>
      </c>
      <c r="C153" s="8">
        <f t="shared" si="16"/>
        <v>6</v>
      </c>
      <c r="D153" s="7">
        <f t="shared" si="16"/>
        <v>3</v>
      </c>
      <c r="E153" s="7">
        <f t="shared" si="18"/>
        <v>-3</v>
      </c>
      <c r="F153" s="9">
        <f t="shared" si="17"/>
        <v>-50</v>
      </c>
      <c r="G153" s="8"/>
      <c r="H153" s="8"/>
      <c r="I153" s="8"/>
      <c r="J153" s="8"/>
      <c r="K153" s="8"/>
      <c r="L153" s="8"/>
      <c r="M153" s="8"/>
      <c r="N153" s="8"/>
      <c r="O153" s="8">
        <v>1</v>
      </c>
      <c r="P153" s="8">
        <v>1</v>
      </c>
      <c r="Q153" s="8"/>
      <c r="R153" s="8"/>
      <c r="S153" s="216"/>
      <c r="T153" s="216"/>
      <c r="U153" s="120">
        <v>4</v>
      </c>
      <c r="V153" s="216">
        <v>2</v>
      </c>
      <c r="W153" s="119">
        <v>1</v>
      </c>
      <c r="X153" s="119">
        <v>1</v>
      </c>
      <c r="Y153" s="120">
        <v>3</v>
      </c>
      <c r="Z153" s="120">
        <v>1</v>
      </c>
      <c r="AA153" s="8"/>
      <c r="AB153" s="8"/>
      <c r="AC153" s="8"/>
      <c r="AD153" s="8"/>
      <c r="AE153" s="8"/>
      <c r="AF153" s="8"/>
      <c r="AG153" s="8"/>
      <c r="AH153" s="8"/>
      <c r="AI153" s="12">
        <v>1</v>
      </c>
      <c r="AJ153" s="199"/>
    </row>
    <row r="154" spans="1:36" x14ac:dyDescent="0.25">
      <c r="A154" s="142">
        <v>5</v>
      </c>
      <c r="B154" s="7" t="s">
        <v>25</v>
      </c>
      <c r="C154" s="8">
        <f t="shared" si="16"/>
        <v>6</v>
      </c>
      <c r="D154" s="7">
        <f t="shared" si="16"/>
        <v>1</v>
      </c>
      <c r="E154" s="7">
        <f t="shared" si="18"/>
        <v>-5</v>
      </c>
      <c r="F154" s="9">
        <f t="shared" si="17"/>
        <v>-83.333333333333329</v>
      </c>
      <c r="G154" s="7"/>
      <c r="H154" s="7"/>
      <c r="I154" s="7"/>
      <c r="J154" s="7"/>
      <c r="K154" s="7"/>
      <c r="L154" s="7"/>
      <c r="M154" s="7"/>
      <c r="N154" s="7"/>
      <c r="O154" s="7">
        <v>3</v>
      </c>
      <c r="P154" s="7"/>
      <c r="Q154" s="7"/>
      <c r="R154" s="7"/>
      <c r="S154" s="215"/>
      <c r="T154" s="215"/>
      <c r="U154" s="119">
        <v>1</v>
      </c>
      <c r="V154" s="215"/>
      <c r="W154" s="119">
        <v>1</v>
      </c>
      <c r="X154" s="119"/>
      <c r="Y154" s="119"/>
      <c r="Z154" s="119"/>
      <c r="AA154" s="7"/>
      <c r="AB154" s="7"/>
      <c r="AC154" s="7"/>
      <c r="AD154" s="7"/>
      <c r="AE154" s="7"/>
      <c r="AF154" s="7"/>
      <c r="AG154" s="7"/>
      <c r="AH154" s="7"/>
      <c r="AI154" s="10">
        <v>2</v>
      </c>
      <c r="AJ154" s="10">
        <v>1</v>
      </c>
    </row>
    <row r="155" spans="1:36" x14ac:dyDescent="0.25">
      <c r="A155" s="142">
        <v>6</v>
      </c>
      <c r="B155" s="7" t="s">
        <v>26</v>
      </c>
      <c r="C155" s="8">
        <f t="shared" si="16"/>
        <v>4</v>
      </c>
      <c r="D155" s="7">
        <f t="shared" si="16"/>
        <v>2</v>
      </c>
      <c r="E155" s="7">
        <f t="shared" si="18"/>
        <v>-2</v>
      </c>
      <c r="F155" s="9">
        <f t="shared" si="17"/>
        <v>-50</v>
      </c>
      <c r="G155" s="7"/>
      <c r="H155" s="7"/>
      <c r="I155" s="7"/>
      <c r="J155" s="7"/>
      <c r="K155" s="7"/>
      <c r="L155" s="7"/>
      <c r="M155" s="7"/>
      <c r="N155" s="7"/>
      <c r="O155" s="7">
        <v>1</v>
      </c>
      <c r="P155" s="7">
        <v>1</v>
      </c>
      <c r="Q155" s="7">
        <v>1</v>
      </c>
      <c r="R155" s="7">
        <v>1</v>
      </c>
      <c r="S155" s="215"/>
      <c r="T155" s="215"/>
      <c r="U155" s="119">
        <v>2</v>
      </c>
      <c r="V155" s="215"/>
      <c r="W155" s="119"/>
      <c r="X155" s="119"/>
      <c r="Y155" s="119">
        <v>2</v>
      </c>
      <c r="Z155" s="119"/>
      <c r="AA155" s="7"/>
      <c r="AB155" s="7"/>
      <c r="AC155" s="7"/>
      <c r="AD155" s="7"/>
      <c r="AE155" s="7"/>
      <c r="AF155" s="7"/>
      <c r="AG155" s="7"/>
      <c r="AH155" s="7"/>
      <c r="AI155" s="10"/>
      <c r="AJ155" s="10"/>
    </row>
    <row r="156" spans="1:36" x14ac:dyDescent="0.25">
      <c r="A156" s="142">
        <v>7</v>
      </c>
      <c r="B156" s="7" t="s">
        <v>27</v>
      </c>
      <c r="C156" s="8">
        <f t="shared" si="16"/>
        <v>6</v>
      </c>
      <c r="D156" s="7">
        <f t="shared" si="16"/>
        <v>6</v>
      </c>
      <c r="E156" s="7">
        <f t="shared" si="18"/>
        <v>0</v>
      </c>
      <c r="F156" s="9">
        <f t="shared" si="17"/>
        <v>0</v>
      </c>
      <c r="G156" s="7"/>
      <c r="H156" s="7"/>
      <c r="I156" s="7"/>
      <c r="J156" s="7"/>
      <c r="K156" s="7"/>
      <c r="L156" s="7"/>
      <c r="M156" s="7"/>
      <c r="N156" s="7">
        <v>1</v>
      </c>
      <c r="O156" s="7">
        <v>2</v>
      </c>
      <c r="P156" s="7">
        <v>3</v>
      </c>
      <c r="Q156" s="7"/>
      <c r="R156" s="7">
        <v>2</v>
      </c>
      <c r="S156" s="215">
        <v>1</v>
      </c>
      <c r="T156" s="215"/>
      <c r="U156" s="119">
        <v>1</v>
      </c>
      <c r="V156" s="215"/>
      <c r="W156" s="119">
        <v>1</v>
      </c>
      <c r="X156" s="119"/>
      <c r="Y156" s="119"/>
      <c r="Z156" s="119"/>
      <c r="AA156" s="7"/>
      <c r="AB156" s="7"/>
      <c r="AC156" s="7"/>
      <c r="AD156" s="7"/>
      <c r="AE156" s="7"/>
      <c r="AF156" s="7"/>
      <c r="AG156" s="7"/>
      <c r="AH156" s="7"/>
      <c r="AI156" s="10">
        <v>2</v>
      </c>
      <c r="AJ156" s="10"/>
    </row>
    <row r="157" spans="1:36" x14ac:dyDescent="0.25">
      <c r="A157" s="142">
        <v>8</v>
      </c>
      <c r="B157" s="7" t="s">
        <v>28</v>
      </c>
      <c r="C157" s="8">
        <f t="shared" si="16"/>
        <v>8</v>
      </c>
      <c r="D157" s="7">
        <f t="shared" si="16"/>
        <v>14</v>
      </c>
      <c r="E157" s="7">
        <f t="shared" si="18"/>
        <v>6</v>
      </c>
      <c r="F157" s="9">
        <f t="shared" si="17"/>
        <v>75</v>
      </c>
      <c r="G157" s="7"/>
      <c r="H157" s="7"/>
      <c r="I157" s="7"/>
      <c r="J157" s="7"/>
      <c r="K157" s="7"/>
      <c r="L157" s="7"/>
      <c r="M157" s="7"/>
      <c r="N157" s="7"/>
      <c r="O157" s="7">
        <v>6</v>
      </c>
      <c r="P157" s="7">
        <v>7</v>
      </c>
      <c r="Q157" s="7"/>
      <c r="R157" s="7"/>
      <c r="S157" s="215">
        <v>1</v>
      </c>
      <c r="T157" s="215"/>
      <c r="U157" s="119">
        <v>1</v>
      </c>
      <c r="V157" s="215">
        <v>7</v>
      </c>
      <c r="W157" s="119"/>
      <c r="X157" s="119"/>
      <c r="Y157" s="119">
        <v>1</v>
      </c>
      <c r="Z157" s="119">
        <v>7</v>
      </c>
      <c r="AA157" s="7"/>
      <c r="AB157" s="7"/>
      <c r="AC157" s="7"/>
      <c r="AD157" s="7"/>
      <c r="AE157" s="7"/>
      <c r="AF157" s="7"/>
      <c r="AG157" s="7"/>
      <c r="AH157" s="7"/>
      <c r="AI157" s="10"/>
      <c r="AJ157" s="10"/>
    </row>
    <row r="158" spans="1:36" x14ac:dyDescent="0.25">
      <c r="A158" s="142">
        <v>9</v>
      </c>
      <c r="B158" s="7" t="s">
        <v>29</v>
      </c>
      <c r="C158" s="8">
        <f t="shared" si="16"/>
        <v>4</v>
      </c>
      <c r="D158" s="7">
        <f t="shared" si="16"/>
        <v>5</v>
      </c>
      <c r="E158" s="7">
        <f t="shared" si="18"/>
        <v>1</v>
      </c>
      <c r="F158" s="9">
        <v>100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215"/>
      <c r="T158" s="215"/>
      <c r="U158" s="119">
        <v>4</v>
      </c>
      <c r="V158" s="215">
        <v>5</v>
      </c>
      <c r="W158" s="119"/>
      <c r="X158" s="119">
        <v>1</v>
      </c>
      <c r="Y158" s="119">
        <v>4</v>
      </c>
      <c r="Z158" s="119">
        <v>5</v>
      </c>
      <c r="AA158" s="7"/>
      <c r="AB158" s="7"/>
      <c r="AC158" s="7"/>
      <c r="AD158" s="7"/>
      <c r="AE158" s="7"/>
      <c r="AF158" s="7"/>
      <c r="AG158" s="7"/>
      <c r="AH158" s="7"/>
      <c r="AI158" s="10"/>
      <c r="AJ158" s="10"/>
    </row>
    <row r="159" spans="1:36" x14ac:dyDescent="0.25">
      <c r="A159" s="142">
        <v>10</v>
      </c>
      <c r="B159" s="7" t="s">
        <v>30</v>
      </c>
      <c r="C159" s="8">
        <f t="shared" si="16"/>
        <v>8</v>
      </c>
      <c r="D159" s="7">
        <f t="shared" si="16"/>
        <v>3</v>
      </c>
      <c r="E159" s="7">
        <f t="shared" si="18"/>
        <v>-5</v>
      </c>
      <c r="F159" s="9">
        <f t="shared" ref="F159:F166" si="19">D159*100/C159-100</f>
        <v>-62.5</v>
      </c>
      <c r="G159" s="7"/>
      <c r="H159" s="7"/>
      <c r="I159" s="7">
        <v>1</v>
      </c>
      <c r="J159" s="7"/>
      <c r="K159" s="7"/>
      <c r="L159" s="7"/>
      <c r="M159" s="7"/>
      <c r="N159" s="7"/>
      <c r="O159" s="7">
        <v>3</v>
      </c>
      <c r="P159" s="7">
        <v>1</v>
      </c>
      <c r="Q159" s="7">
        <v>2</v>
      </c>
      <c r="R159" s="7"/>
      <c r="S159" s="215">
        <v>1</v>
      </c>
      <c r="T159" s="215">
        <v>2</v>
      </c>
      <c r="U159" s="119">
        <v>1</v>
      </c>
      <c r="V159" s="215"/>
      <c r="W159" s="119"/>
      <c r="X159" s="119"/>
      <c r="Y159" s="119">
        <v>1</v>
      </c>
      <c r="Z159" s="119"/>
      <c r="AA159" s="7"/>
      <c r="AB159" s="7"/>
      <c r="AC159" s="7"/>
      <c r="AD159" s="7"/>
      <c r="AE159" s="7"/>
      <c r="AF159" s="7"/>
      <c r="AG159" s="7"/>
      <c r="AH159" s="7"/>
      <c r="AI159" s="10"/>
      <c r="AJ159" s="10"/>
    </row>
    <row r="160" spans="1:36" x14ac:dyDescent="0.25">
      <c r="A160" s="142">
        <v>11</v>
      </c>
      <c r="B160" s="7" t="s">
        <v>31</v>
      </c>
      <c r="C160" s="8">
        <f t="shared" si="16"/>
        <v>8</v>
      </c>
      <c r="D160" s="7">
        <f t="shared" si="16"/>
        <v>11</v>
      </c>
      <c r="E160" s="7">
        <f t="shared" si="18"/>
        <v>3</v>
      </c>
      <c r="F160" s="9">
        <f t="shared" si="19"/>
        <v>37.5</v>
      </c>
      <c r="G160" s="7"/>
      <c r="H160" s="7"/>
      <c r="I160" s="7"/>
      <c r="J160" s="7"/>
      <c r="K160" s="7"/>
      <c r="L160" s="7"/>
      <c r="M160" s="7"/>
      <c r="N160" s="7"/>
      <c r="O160" s="7">
        <v>3</v>
      </c>
      <c r="P160" s="7">
        <v>3</v>
      </c>
      <c r="Q160" s="7">
        <v>1</v>
      </c>
      <c r="R160" s="7">
        <v>1</v>
      </c>
      <c r="S160" s="215"/>
      <c r="T160" s="215">
        <v>2</v>
      </c>
      <c r="U160" s="119">
        <v>3</v>
      </c>
      <c r="V160" s="215">
        <v>4</v>
      </c>
      <c r="W160" s="119">
        <v>1</v>
      </c>
      <c r="X160" s="119"/>
      <c r="Y160" s="119">
        <v>2</v>
      </c>
      <c r="Z160" s="119">
        <v>4</v>
      </c>
      <c r="AA160" s="7"/>
      <c r="AB160" s="7"/>
      <c r="AC160" s="7"/>
      <c r="AD160" s="7"/>
      <c r="AE160" s="7"/>
      <c r="AF160" s="7"/>
      <c r="AG160" s="7"/>
      <c r="AH160" s="7"/>
      <c r="AI160" s="10">
        <v>1</v>
      </c>
      <c r="AJ160" s="10">
        <v>1</v>
      </c>
    </row>
    <row r="161" spans="1:36" x14ac:dyDescent="0.25">
      <c r="A161" s="142">
        <v>12</v>
      </c>
      <c r="B161" s="7" t="s">
        <v>32</v>
      </c>
      <c r="C161" s="8">
        <f t="shared" si="16"/>
        <v>9</v>
      </c>
      <c r="D161" s="7">
        <f t="shared" si="16"/>
        <v>18</v>
      </c>
      <c r="E161" s="7">
        <f t="shared" si="18"/>
        <v>9</v>
      </c>
      <c r="F161" s="9">
        <f t="shared" si="19"/>
        <v>100</v>
      </c>
      <c r="G161" s="7">
        <v>1</v>
      </c>
      <c r="H161" s="7"/>
      <c r="I161" s="7"/>
      <c r="J161" s="7"/>
      <c r="K161" s="7"/>
      <c r="L161" s="7"/>
      <c r="M161" s="7"/>
      <c r="N161" s="7"/>
      <c r="O161" s="7">
        <v>3</v>
      </c>
      <c r="P161" s="7">
        <v>3</v>
      </c>
      <c r="Q161" s="7"/>
      <c r="R161" s="7"/>
      <c r="S161" s="215">
        <v>1</v>
      </c>
      <c r="T161" s="215">
        <v>2</v>
      </c>
      <c r="U161" s="119">
        <v>4</v>
      </c>
      <c r="V161" s="215">
        <v>9</v>
      </c>
      <c r="W161" s="119">
        <v>2</v>
      </c>
      <c r="X161" s="119">
        <v>2</v>
      </c>
      <c r="Y161" s="119">
        <v>2</v>
      </c>
      <c r="Z161" s="119">
        <v>7</v>
      </c>
      <c r="AA161" s="7"/>
      <c r="AB161" s="7"/>
      <c r="AC161" s="7"/>
      <c r="AD161" s="7"/>
      <c r="AE161" s="7"/>
      <c r="AF161" s="7"/>
      <c r="AG161" s="7"/>
      <c r="AH161" s="7"/>
      <c r="AI161" s="10"/>
      <c r="AJ161" s="10">
        <v>4</v>
      </c>
    </row>
    <row r="162" spans="1:36" x14ac:dyDescent="0.25">
      <c r="A162" s="142">
        <v>13</v>
      </c>
      <c r="B162" s="7" t="s">
        <v>33</v>
      </c>
      <c r="C162" s="8">
        <f t="shared" si="16"/>
        <v>3</v>
      </c>
      <c r="D162" s="7">
        <f t="shared" si="16"/>
        <v>11</v>
      </c>
      <c r="E162" s="7">
        <f t="shared" si="18"/>
        <v>8</v>
      </c>
      <c r="F162" s="9">
        <f t="shared" si="19"/>
        <v>266.66666666666669</v>
      </c>
      <c r="G162" s="7"/>
      <c r="H162" s="7"/>
      <c r="I162" s="7"/>
      <c r="J162" s="7"/>
      <c r="K162" s="7"/>
      <c r="L162" s="7"/>
      <c r="M162" s="7"/>
      <c r="N162" s="7"/>
      <c r="O162" s="7">
        <v>1</v>
      </c>
      <c r="P162" s="7"/>
      <c r="Q162" s="7"/>
      <c r="R162" s="7"/>
      <c r="S162" s="215">
        <v>1</v>
      </c>
      <c r="T162" s="215">
        <v>4</v>
      </c>
      <c r="U162" s="119">
        <v>1</v>
      </c>
      <c r="V162" s="215">
        <v>7</v>
      </c>
      <c r="W162" s="119"/>
      <c r="X162" s="119">
        <v>2</v>
      </c>
      <c r="Y162" s="119">
        <v>1</v>
      </c>
      <c r="Z162" s="119">
        <v>5</v>
      </c>
      <c r="AA162" s="7"/>
      <c r="AB162" s="7"/>
      <c r="AC162" s="7"/>
      <c r="AD162" s="7"/>
      <c r="AE162" s="7"/>
      <c r="AF162" s="7"/>
      <c r="AG162" s="7"/>
      <c r="AH162" s="7"/>
      <c r="AI162" s="10"/>
      <c r="AJ162" s="10"/>
    </row>
    <row r="163" spans="1:36" ht="15.75" thickBot="1" x14ac:dyDescent="0.3">
      <c r="A163" s="11">
        <v>14</v>
      </c>
      <c r="B163" s="8" t="s">
        <v>34</v>
      </c>
      <c r="C163" s="8">
        <f t="shared" si="16"/>
        <v>8</v>
      </c>
      <c r="D163" s="7">
        <f t="shared" si="16"/>
        <v>7</v>
      </c>
      <c r="E163" s="7">
        <f t="shared" si="18"/>
        <v>-1</v>
      </c>
      <c r="F163" s="9">
        <f t="shared" si="19"/>
        <v>-12.5</v>
      </c>
      <c r="G163" s="8"/>
      <c r="H163" s="8"/>
      <c r="I163" s="8"/>
      <c r="J163" s="8"/>
      <c r="K163" s="8"/>
      <c r="L163" s="8"/>
      <c r="M163" s="8">
        <v>1</v>
      </c>
      <c r="N163" s="8"/>
      <c r="O163" s="8">
        <v>3</v>
      </c>
      <c r="P163" s="8">
        <v>5</v>
      </c>
      <c r="Q163" s="8"/>
      <c r="R163" s="8"/>
      <c r="S163" s="216"/>
      <c r="T163" s="216"/>
      <c r="U163" s="120">
        <v>4</v>
      </c>
      <c r="V163" s="216">
        <v>2</v>
      </c>
      <c r="W163" s="119">
        <v>3</v>
      </c>
      <c r="X163" s="119">
        <v>2</v>
      </c>
      <c r="Y163" s="120">
        <v>1</v>
      </c>
      <c r="Z163" s="120"/>
      <c r="AA163" s="8"/>
      <c r="AB163" s="8"/>
      <c r="AC163" s="8"/>
      <c r="AD163" s="8"/>
      <c r="AE163" s="8"/>
      <c r="AF163" s="8"/>
      <c r="AG163" s="8"/>
      <c r="AH163" s="8"/>
      <c r="AI163" s="12"/>
      <c r="AJ163" s="12"/>
    </row>
    <row r="164" spans="1:36" ht="15.75" thickBot="1" x14ac:dyDescent="0.3">
      <c r="A164" s="13">
        <v>15</v>
      </c>
      <c r="B164" s="14" t="s">
        <v>35</v>
      </c>
      <c r="C164" s="8">
        <f t="shared" si="16"/>
        <v>43</v>
      </c>
      <c r="D164" s="7">
        <f t="shared" si="16"/>
        <v>44</v>
      </c>
      <c r="E164" s="7">
        <f t="shared" si="18"/>
        <v>1</v>
      </c>
      <c r="F164" s="9">
        <f t="shared" si="19"/>
        <v>2.3255813953488342</v>
      </c>
      <c r="G164" s="14"/>
      <c r="H164" s="14"/>
      <c r="I164" s="14"/>
      <c r="J164" s="14"/>
      <c r="K164" s="14">
        <v>1</v>
      </c>
      <c r="L164" s="14">
        <v>1</v>
      </c>
      <c r="M164" s="14">
        <v>2</v>
      </c>
      <c r="N164" s="14">
        <v>1</v>
      </c>
      <c r="O164" s="14">
        <v>18</v>
      </c>
      <c r="P164" s="14">
        <v>20</v>
      </c>
      <c r="Q164" s="14"/>
      <c r="R164" s="14">
        <v>1</v>
      </c>
      <c r="S164" s="217">
        <v>1</v>
      </c>
      <c r="T164" s="217">
        <v>4</v>
      </c>
      <c r="U164" s="121">
        <v>9</v>
      </c>
      <c r="V164" s="217">
        <v>12</v>
      </c>
      <c r="W164" s="119">
        <v>7</v>
      </c>
      <c r="X164" s="119">
        <v>12</v>
      </c>
      <c r="Y164" s="121">
        <v>2</v>
      </c>
      <c r="Z164" s="121"/>
      <c r="AA164" s="14">
        <v>1</v>
      </c>
      <c r="AB164" s="14"/>
      <c r="AC164" s="14">
        <v>3</v>
      </c>
      <c r="AD164" s="14">
        <v>1</v>
      </c>
      <c r="AE164" s="14"/>
      <c r="AF164" s="14"/>
      <c r="AG164" s="14"/>
      <c r="AH164" s="14"/>
      <c r="AI164" s="16">
        <v>8</v>
      </c>
      <c r="AJ164" s="16">
        <v>4</v>
      </c>
    </row>
    <row r="165" spans="1:36" x14ac:dyDescent="0.25">
      <c r="A165" s="17">
        <v>16</v>
      </c>
      <c r="B165" s="18" t="s">
        <v>36</v>
      </c>
      <c r="C165" s="8">
        <f t="shared" si="16"/>
        <v>5</v>
      </c>
      <c r="D165" s="7">
        <f t="shared" si="16"/>
        <v>5</v>
      </c>
      <c r="E165" s="7">
        <f t="shared" si="18"/>
        <v>0</v>
      </c>
      <c r="F165" s="9">
        <f t="shared" si="19"/>
        <v>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>
        <v>2</v>
      </c>
      <c r="Q165" s="18"/>
      <c r="R165" s="18"/>
      <c r="S165" s="218"/>
      <c r="T165" s="218">
        <v>1</v>
      </c>
      <c r="U165" s="122">
        <v>2</v>
      </c>
      <c r="V165" s="218">
        <v>1</v>
      </c>
      <c r="W165" s="119"/>
      <c r="X165" s="119">
        <v>1</v>
      </c>
      <c r="Y165" s="122">
        <v>2</v>
      </c>
      <c r="Z165" s="122"/>
      <c r="AA165" s="18"/>
      <c r="AB165" s="18"/>
      <c r="AC165" s="18"/>
      <c r="AD165" s="18"/>
      <c r="AE165" s="18"/>
      <c r="AF165" s="18"/>
      <c r="AG165" s="18"/>
      <c r="AH165" s="18"/>
      <c r="AI165" s="19">
        <v>3</v>
      </c>
      <c r="AJ165" s="19">
        <v>1</v>
      </c>
    </row>
    <row r="166" spans="1:36" ht="15.75" thickBot="1" x14ac:dyDescent="0.3">
      <c r="A166" s="11">
        <v>17</v>
      </c>
      <c r="B166" s="8" t="s">
        <v>37</v>
      </c>
      <c r="C166" s="8">
        <f t="shared" si="16"/>
        <v>7</v>
      </c>
      <c r="D166" s="7">
        <f t="shared" si="16"/>
        <v>7</v>
      </c>
      <c r="E166" s="7">
        <f t="shared" si="18"/>
        <v>0</v>
      </c>
      <c r="F166" s="9">
        <f t="shared" si="19"/>
        <v>0</v>
      </c>
      <c r="G166" s="8"/>
      <c r="H166" s="8"/>
      <c r="I166" s="8"/>
      <c r="J166" s="8"/>
      <c r="K166" s="8"/>
      <c r="L166" s="8"/>
      <c r="M166" s="8"/>
      <c r="N166" s="8"/>
      <c r="O166" s="20"/>
      <c r="P166" s="20">
        <v>1</v>
      </c>
      <c r="Q166" s="8"/>
      <c r="R166" s="8"/>
      <c r="S166" s="216">
        <v>1</v>
      </c>
      <c r="T166" s="216">
        <v>2</v>
      </c>
      <c r="U166" s="120">
        <v>5</v>
      </c>
      <c r="V166" s="216">
        <v>3</v>
      </c>
      <c r="W166" s="119">
        <v>3</v>
      </c>
      <c r="X166" s="119">
        <v>2</v>
      </c>
      <c r="Y166" s="120">
        <v>2</v>
      </c>
      <c r="Z166" s="120">
        <v>1</v>
      </c>
      <c r="AA166" s="8"/>
      <c r="AB166" s="8"/>
      <c r="AC166" s="8"/>
      <c r="AD166" s="8"/>
      <c r="AE166" s="8"/>
      <c r="AF166" s="8"/>
      <c r="AG166" s="8"/>
      <c r="AH166" s="8"/>
      <c r="AI166" s="12">
        <v>1</v>
      </c>
      <c r="AJ166" s="12">
        <v>1</v>
      </c>
    </row>
    <row r="167" spans="1:36" ht="15.75" thickBot="1" x14ac:dyDescent="0.3">
      <c r="A167" s="13">
        <v>58</v>
      </c>
      <c r="B167" s="14" t="s">
        <v>38</v>
      </c>
      <c r="C167" s="14">
        <f>C150+C151+C152+C153+C154+C155+C156+C157+C158+C159+C160+C161+C162+C163+C164+C165+C166</f>
        <v>153</v>
      </c>
      <c r="D167" s="14">
        <f>D150+D151+D152+D153+D154+D155+D156+D157+D158+D159+D160+D161+D162+D163+D164+D165+D166</f>
        <v>157</v>
      </c>
      <c r="E167" s="14">
        <f t="shared" ref="E167:AJ167" si="20">E150+E151+E152+E153+E154+E155+E156+E157+E158+E159+E160+E161+E162+E163+E164+E165+E166</f>
        <v>4</v>
      </c>
      <c r="F167" s="14">
        <f t="shared" si="20"/>
        <v>236.40566797543545</v>
      </c>
      <c r="G167" s="14">
        <f t="shared" si="20"/>
        <v>1</v>
      </c>
      <c r="H167" s="14">
        <f t="shared" si="20"/>
        <v>0</v>
      </c>
      <c r="I167" s="14">
        <f t="shared" si="20"/>
        <v>1</v>
      </c>
      <c r="J167" s="14">
        <f t="shared" si="20"/>
        <v>0</v>
      </c>
      <c r="K167" s="14">
        <f t="shared" si="20"/>
        <v>3</v>
      </c>
      <c r="L167" s="14">
        <f t="shared" si="20"/>
        <v>1</v>
      </c>
      <c r="M167" s="14">
        <f t="shared" si="20"/>
        <v>4</v>
      </c>
      <c r="N167" s="14">
        <f t="shared" si="20"/>
        <v>2</v>
      </c>
      <c r="O167" s="14">
        <f t="shared" si="20"/>
        <v>49</v>
      </c>
      <c r="P167" s="14">
        <f t="shared" si="20"/>
        <v>57</v>
      </c>
      <c r="Q167" s="14">
        <f t="shared" si="20"/>
        <v>4</v>
      </c>
      <c r="R167" s="14">
        <f t="shared" si="20"/>
        <v>5</v>
      </c>
      <c r="S167" s="121">
        <f t="shared" si="20"/>
        <v>7</v>
      </c>
      <c r="T167" s="217">
        <f t="shared" si="20"/>
        <v>19</v>
      </c>
      <c r="U167" s="121">
        <f t="shared" si="20"/>
        <v>58</v>
      </c>
      <c r="V167" s="217">
        <f t="shared" si="20"/>
        <v>58</v>
      </c>
      <c r="W167" s="121">
        <f t="shared" si="20"/>
        <v>27</v>
      </c>
      <c r="X167" s="121">
        <f t="shared" si="20"/>
        <v>27</v>
      </c>
      <c r="Y167" s="121">
        <f t="shared" si="20"/>
        <v>31</v>
      </c>
      <c r="Z167" s="121">
        <f t="shared" si="20"/>
        <v>32</v>
      </c>
      <c r="AA167" s="14">
        <f t="shared" si="20"/>
        <v>1</v>
      </c>
      <c r="AB167" s="14">
        <f t="shared" si="20"/>
        <v>0</v>
      </c>
      <c r="AC167" s="14">
        <f t="shared" si="20"/>
        <v>3</v>
      </c>
      <c r="AD167" s="14">
        <f t="shared" si="20"/>
        <v>1</v>
      </c>
      <c r="AE167" s="14">
        <f t="shared" si="20"/>
        <v>0</v>
      </c>
      <c r="AF167" s="14">
        <f t="shared" si="20"/>
        <v>0</v>
      </c>
      <c r="AG167" s="14">
        <f t="shared" si="20"/>
        <v>0</v>
      </c>
      <c r="AH167" s="14">
        <f t="shared" si="20"/>
        <v>0</v>
      </c>
      <c r="AI167" s="14">
        <f t="shared" si="20"/>
        <v>22</v>
      </c>
      <c r="AJ167" s="14">
        <f t="shared" si="20"/>
        <v>14</v>
      </c>
    </row>
    <row r="168" spans="1:36" x14ac:dyDescent="0.25">
      <c r="A168" s="17">
        <v>19</v>
      </c>
      <c r="B168" s="18" t="s">
        <v>39</v>
      </c>
      <c r="C168" s="18">
        <f>D167-C167</f>
        <v>4</v>
      </c>
      <c r="D168" s="18"/>
      <c r="E168" s="18"/>
      <c r="F168" s="18"/>
      <c r="G168" s="18">
        <f>H167-G167</f>
        <v>-1</v>
      </c>
      <c r="H168" s="18"/>
      <c r="I168" s="18">
        <f>J167-I167</f>
        <v>-1</v>
      </c>
      <c r="J168" s="18"/>
      <c r="K168" s="18">
        <f>L167-K167</f>
        <v>-2</v>
      </c>
      <c r="L168" s="18"/>
      <c r="M168" s="18">
        <f>N167-M167</f>
        <v>-2</v>
      </c>
      <c r="N168" s="21"/>
      <c r="O168" s="18">
        <f>P167-O167</f>
        <v>8</v>
      </c>
      <c r="P168" s="18"/>
      <c r="Q168" s="18">
        <f>R167-Q167</f>
        <v>1</v>
      </c>
      <c r="R168" s="18"/>
      <c r="S168" s="122">
        <f>T167-S167</f>
        <v>12</v>
      </c>
      <c r="T168" s="218"/>
      <c r="U168" s="122">
        <f>V167-U167</f>
        <v>0</v>
      </c>
      <c r="V168" s="218"/>
      <c r="W168" s="122">
        <f>X167-W167</f>
        <v>0</v>
      </c>
      <c r="X168" s="122">
        <f>X150+X151+X152+X153+X154+X155+X156+X157+X158+X159+X160+X161+X162+X163+X164+X165+X166</f>
        <v>27</v>
      </c>
      <c r="Y168" s="122">
        <f>Z167-Y167</f>
        <v>1</v>
      </c>
      <c r="Z168" s="122">
        <v>0</v>
      </c>
      <c r="AA168" s="18">
        <f>AB167-AA167</f>
        <v>-1</v>
      </c>
      <c r="AB168" s="18"/>
      <c r="AC168" s="18">
        <f>AD167-AC167</f>
        <v>-2</v>
      </c>
      <c r="AD168" s="196"/>
      <c r="AE168" s="18">
        <f>AF167-AE167</f>
        <v>0</v>
      </c>
      <c r="AF168" s="18"/>
      <c r="AG168" s="18">
        <f>AH167-AG167</f>
        <v>0</v>
      </c>
      <c r="AH168" s="18"/>
      <c r="AI168" s="18">
        <f>AJ167-AI167</f>
        <v>-8</v>
      </c>
      <c r="AJ168" s="18"/>
    </row>
    <row r="169" spans="1:36" ht="63.75" x14ac:dyDescent="0.25">
      <c r="A169" s="113">
        <v>20</v>
      </c>
      <c r="B169" s="113" t="s">
        <v>40</v>
      </c>
      <c r="C169" s="161"/>
      <c r="D169" s="162">
        <f>D167*100/C167-100</f>
        <v>2.6143790849673252</v>
      </c>
      <c r="E169" s="78"/>
      <c r="F169" s="78"/>
      <c r="G169" s="78"/>
      <c r="H169" s="78">
        <f>H167*100/G167-100</f>
        <v>-100</v>
      </c>
      <c r="I169" s="78"/>
      <c r="J169" s="78"/>
      <c r="K169" s="78"/>
      <c r="L169" s="78">
        <f>L167*100/K167-100</f>
        <v>-66.666666666666657</v>
      </c>
      <c r="M169" s="78">
        <f>M167/100*L167+100</f>
        <v>100.04</v>
      </c>
      <c r="N169" s="78">
        <f>N167/100*M167+100</f>
        <v>100.08</v>
      </c>
      <c r="O169" s="78"/>
      <c r="P169" s="78">
        <f>P167/100*O167+100</f>
        <v>127.92999999999999</v>
      </c>
      <c r="Q169" s="78">
        <f>Q167*100/P167-100</f>
        <v>-92.982456140350877</v>
      </c>
      <c r="R169" s="78"/>
      <c r="S169" s="124"/>
      <c r="T169" s="250">
        <f>T167/100*S167+100</f>
        <v>101.33</v>
      </c>
      <c r="U169" s="124">
        <f>U167*100/T167-100</f>
        <v>205.26315789473682</v>
      </c>
      <c r="V169" s="221">
        <f>V167*100/U167-100</f>
        <v>0</v>
      </c>
      <c r="W169" s="124"/>
      <c r="X169" s="124"/>
      <c r="Y169" s="124"/>
      <c r="Z169" s="124"/>
      <c r="AA169" s="78"/>
      <c r="AB169" s="78">
        <f>AB167/100*AA167+100</f>
        <v>100</v>
      </c>
      <c r="AC169" s="78"/>
      <c r="AD169" s="78">
        <f>AD167/100*AC167+100</f>
        <v>100.03</v>
      </c>
      <c r="AE169" s="78">
        <v>0</v>
      </c>
      <c r="AF169" s="80"/>
      <c r="AG169" s="78"/>
      <c r="AH169" s="78">
        <v>0</v>
      </c>
      <c r="AI169" s="78"/>
      <c r="AJ169" s="78">
        <f>AJ167/100*AI167+100</f>
        <v>103.08</v>
      </c>
    </row>
    <row r="170" spans="1:36" x14ac:dyDescent="0.25">
      <c r="A170" s="114"/>
      <c r="B170" s="114"/>
      <c r="C170" s="182"/>
      <c r="D170" s="183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231"/>
      <c r="T170" s="251"/>
      <c r="U170" s="231"/>
      <c r="V170" s="222"/>
      <c r="W170" s="231"/>
      <c r="X170" s="231"/>
      <c r="Y170" s="231"/>
      <c r="Z170" s="231"/>
      <c r="AA170" s="115"/>
      <c r="AB170" s="115"/>
      <c r="AC170" s="115"/>
      <c r="AD170" s="115"/>
      <c r="AE170" s="115"/>
      <c r="AF170" s="195"/>
      <c r="AG170" s="115"/>
      <c r="AH170" s="115"/>
      <c r="AI170" s="115"/>
      <c r="AJ170" s="115"/>
    </row>
    <row r="171" spans="1:36" x14ac:dyDescent="0.25">
      <c r="A171" s="114"/>
      <c r="B171" s="114"/>
      <c r="C171" s="182"/>
      <c r="D171" s="183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231"/>
      <c r="T171" s="251"/>
      <c r="U171" s="231"/>
      <c r="V171" s="222"/>
      <c r="W171" s="231"/>
      <c r="X171" s="231"/>
      <c r="Y171" s="231"/>
      <c r="Z171" s="231"/>
      <c r="AA171" s="115"/>
      <c r="AB171" s="115"/>
      <c r="AC171" s="115"/>
      <c r="AD171" s="115"/>
      <c r="AE171" s="115"/>
      <c r="AF171" s="195"/>
      <c r="AG171" s="115"/>
      <c r="AH171" s="115"/>
      <c r="AI171" s="115"/>
      <c r="AJ171" s="115"/>
    </row>
    <row r="172" spans="1:36" x14ac:dyDescent="0.25">
      <c r="A172" s="144"/>
      <c r="B172" s="340" t="s">
        <v>262</v>
      </c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  <c r="AD172" s="340"/>
      <c r="AE172" s="340"/>
      <c r="AF172" s="340"/>
      <c r="AG172" s="340"/>
      <c r="AH172" s="340"/>
      <c r="AI172" s="340"/>
      <c r="AJ172" s="340"/>
    </row>
    <row r="173" spans="1:36" x14ac:dyDescent="0.25">
      <c r="A173" s="340" t="s">
        <v>0</v>
      </c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40"/>
      <c r="AC173" s="340"/>
      <c r="AD173" s="340"/>
      <c r="AE173" s="340"/>
      <c r="AF173" s="340"/>
      <c r="AG173" s="340"/>
      <c r="AH173" s="340"/>
      <c r="AI173" s="340"/>
      <c r="AJ173" s="340"/>
    </row>
    <row r="174" spans="1:36" x14ac:dyDescent="0.25">
      <c r="A174" s="305" t="s">
        <v>1</v>
      </c>
      <c r="B174" s="306" t="s">
        <v>2</v>
      </c>
      <c r="C174" s="306" t="s">
        <v>3</v>
      </c>
      <c r="D174" s="306"/>
      <c r="E174" s="306" t="s">
        <v>4</v>
      </c>
      <c r="F174" s="306"/>
      <c r="G174" s="307" t="s">
        <v>5</v>
      </c>
      <c r="H174" s="307"/>
      <c r="I174" s="308" t="s">
        <v>6</v>
      </c>
      <c r="J174" s="309"/>
      <c r="K174" s="306" t="s">
        <v>7</v>
      </c>
      <c r="L174" s="306"/>
      <c r="M174" s="306" t="s">
        <v>8</v>
      </c>
      <c r="N174" s="306"/>
      <c r="O174" s="308" t="s">
        <v>9</v>
      </c>
      <c r="P174" s="309"/>
      <c r="Q174" s="308" t="s">
        <v>10</v>
      </c>
      <c r="R174" s="309"/>
      <c r="S174" s="308" t="s">
        <v>11</v>
      </c>
      <c r="T174" s="309"/>
      <c r="U174" s="306" t="s">
        <v>12</v>
      </c>
      <c r="V174" s="306"/>
      <c r="W174" s="316" t="s">
        <v>13</v>
      </c>
      <c r="X174" s="317"/>
      <c r="Y174" s="317"/>
      <c r="Z174" s="318"/>
      <c r="AA174" s="307" t="s">
        <v>14</v>
      </c>
      <c r="AB174" s="307"/>
      <c r="AC174" s="307" t="s">
        <v>15</v>
      </c>
      <c r="AD174" s="307"/>
      <c r="AE174" s="307" t="s">
        <v>16</v>
      </c>
      <c r="AF174" s="307"/>
      <c r="AG174" s="308" t="s">
        <v>17</v>
      </c>
      <c r="AH174" s="309"/>
      <c r="AI174" s="319" t="s">
        <v>18</v>
      </c>
      <c r="AJ174" s="320"/>
    </row>
    <row r="175" spans="1:36" ht="52.5" customHeight="1" x14ac:dyDescent="0.25">
      <c r="A175" s="305"/>
      <c r="B175" s="306"/>
      <c r="C175" s="306"/>
      <c r="D175" s="306"/>
      <c r="E175" s="306"/>
      <c r="F175" s="306"/>
      <c r="G175" s="307"/>
      <c r="H175" s="307"/>
      <c r="I175" s="310"/>
      <c r="J175" s="311"/>
      <c r="K175" s="306"/>
      <c r="L175" s="306"/>
      <c r="M175" s="306"/>
      <c r="N175" s="306"/>
      <c r="O175" s="310"/>
      <c r="P175" s="311"/>
      <c r="Q175" s="310"/>
      <c r="R175" s="311"/>
      <c r="S175" s="310"/>
      <c r="T175" s="311"/>
      <c r="U175" s="306"/>
      <c r="V175" s="306"/>
      <c r="W175" s="323" t="s">
        <v>19</v>
      </c>
      <c r="X175" s="324"/>
      <c r="Y175" s="323" t="s">
        <v>20</v>
      </c>
      <c r="Z175" s="324"/>
      <c r="AA175" s="307"/>
      <c r="AB175" s="307"/>
      <c r="AC175" s="307"/>
      <c r="AD175" s="307"/>
      <c r="AE175" s="307"/>
      <c r="AF175" s="307"/>
      <c r="AG175" s="310"/>
      <c r="AH175" s="311"/>
      <c r="AI175" s="321"/>
      <c r="AJ175" s="322"/>
    </row>
    <row r="176" spans="1:36" ht="42" customHeight="1" x14ac:dyDescent="0.25">
      <c r="A176" s="305"/>
      <c r="B176" s="306"/>
      <c r="C176" s="164">
        <v>2014</v>
      </c>
      <c r="D176" s="243">
        <v>2015</v>
      </c>
      <c r="E176" s="164">
        <v>2014</v>
      </c>
      <c r="F176" s="164">
        <v>2015</v>
      </c>
      <c r="G176" s="164">
        <v>2014</v>
      </c>
      <c r="H176" s="190">
        <v>2015</v>
      </c>
      <c r="I176" s="190">
        <v>2014</v>
      </c>
      <c r="J176" s="190">
        <v>2015</v>
      </c>
      <c r="K176" s="190">
        <v>2014</v>
      </c>
      <c r="L176" s="190">
        <v>2015</v>
      </c>
      <c r="M176" s="190">
        <v>2014</v>
      </c>
      <c r="N176" s="190">
        <v>2015</v>
      </c>
      <c r="O176" s="190">
        <v>2014</v>
      </c>
      <c r="P176" s="190">
        <v>2015</v>
      </c>
      <c r="Q176" s="190">
        <v>2014</v>
      </c>
      <c r="R176" s="201">
        <v>2015</v>
      </c>
      <c r="S176" s="244">
        <v>2014</v>
      </c>
      <c r="T176" s="214">
        <v>2015</v>
      </c>
      <c r="U176" s="202">
        <v>2014</v>
      </c>
      <c r="V176" s="214">
        <v>2015</v>
      </c>
      <c r="W176" s="244">
        <v>2014</v>
      </c>
      <c r="X176" s="244">
        <v>2015</v>
      </c>
      <c r="Y176" s="244">
        <v>2014</v>
      </c>
      <c r="Z176" s="244">
        <v>2015</v>
      </c>
      <c r="AA176" s="190">
        <v>2014</v>
      </c>
      <c r="AB176" s="190">
        <v>2015</v>
      </c>
      <c r="AC176" s="190">
        <v>2014</v>
      </c>
      <c r="AD176" s="190">
        <v>2015</v>
      </c>
      <c r="AE176" s="190">
        <v>2014</v>
      </c>
      <c r="AF176" s="190">
        <v>2015</v>
      </c>
      <c r="AG176" s="164">
        <v>2014</v>
      </c>
      <c r="AH176" s="190">
        <v>2015</v>
      </c>
      <c r="AI176" s="190">
        <v>2014</v>
      </c>
      <c r="AJ176" s="190">
        <v>2015</v>
      </c>
    </row>
    <row r="177" spans="1:36" x14ac:dyDescent="0.25">
      <c r="A177" s="163">
        <v>1</v>
      </c>
      <c r="B177" s="7" t="s">
        <v>21</v>
      </c>
      <c r="C177" s="8">
        <f t="shared" ref="C177:D193" si="21">AI177+AG177+AE177+AC177+AA177+U177+S177+Q177+O177+M177+K177+I177+G177</f>
        <v>13</v>
      </c>
      <c r="D177" s="7">
        <v>9</v>
      </c>
      <c r="E177" s="8">
        <f>AK177+AI177+AG177+AE177+AC177+W177+U177+S177+Q177+O177+M177+K177+I177</f>
        <v>18</v>
      </c>
      <c r="F177" s="9">
        <f t="shared" ref="F177:F184" si="22">D177*100/C177-100</f>
        <v>-30.769230769230774</v>
      </c>
      <c r="G177" s="7"/>
      <c r="H177" s="7" t="s">
        <v>86</v>
      </c>
      <c r="I177" s="7"/>
      <c r="J177" s="7"/>
      <c r="K177" s="7">
        <v>1</v>
      </c>
      <c r="L177" s="7">
        <v>1</v>
      </c>
      <c r="M177" s="7">
        <v>1</v>
      </c>
      <c r="N177" s="7"/>
      <c r="O177" s="7">
        <v>1</v>
      </c>
      <c r="P177" s="7">
        <v>3</v>
      </c>
      <c r="Q177" s="7"/>
      <c r="R177" s="7"/>
      <c r="S177" s="119"/>
      <c r="T177" s="215">
        <v>1</v>
      </c>
      <c r="U177" s="119">
        <v>10</v>
      </c>
      <c r="V177" s="215">
        <v>2</v>
      </c>
      <c r="W177" s="119">
        <v>5</v>
      </c>
      <c r="X177" s="119">
        <v>1</v>
      </c>
      <c r="Y177" s="119">
        <v>5</v>
      </c>
      <c r="Z177" s="119">
        <v>1</v>
      </c>
      <c r="AA177" s="7"/>
      <c r="AB177" s="7"/>
      <c r="AC177" s="7"/>
      <c r="AD177" s="7"/>
      <c r="AE177" s="7"/>
      <c r="AF177" s="7"/>
      <c r="AG177" s="7"/>
      <c r="AH177" s="7"/>
      <c r="AI177" s="10"/>
      <c r="AJ177" s="10">
        <v>2</v>
      </c>
    </row>
    <row r="178" spans="1:36" x14ac:dyDescent="0.25">
      <c r="A178" s="163">
        <v>2</v>
      </c>
      <c r="B178" s="7" t="s">
        <v>22</v>
      </c>
      <c r="C178" s="8">
        <f t="shared" si="21"/>
        <v>12</v>
      </c>
      <c r="D178" s="7">
        <f t="shared" si="21"/>
        <v>6</v>
      </c>
      <c r="E178" s="7">
        <f t="shared" ref="E178:E193" si="23">D178-C178</f>
        <v>-6</v>
      </c>
      <c r="F178" s="9">
        <f t="shared" si="22"/>
        <v>-50</v>
      </c>
      <c r="G178" s="7"/>
      <c r="H178" s="7"/>
      <c r="I178" s="7"/>
      <c r="J178" s="7"/>
      <c r="K178" s="7">
        <v>1</v>
      </c>
      <c r="L178" s="7"/>
      <c r="M178" s="7"/>
      <c r="N178" s="7"/>
      <c r="O178" s="7">
        <v>4</v>
      </c>
      <c r="P178" s="7">
        <v>3</v>
      </c>
      <c r="Q178" s="7"/>
      <c r="R178" s="7"/>
      <c r="S178" s="215"/>
      <c r="T178" s="215">
        <v>1</v>
      </c>
      <c r="U178" s="119">
        <v>2</v>
      </c>
      <c r="V178" s="215">
        <v>1</v>
      </c>
      <c r="W178" s="119"/>
      <c r="X178" s="119">
        <v>1</v>
      </c>
      <c r="Y178" s="119">
        <v>2</v>
      </c>
      <c r="Z178" s="119"/>
      <c r="AA178" s="7"/>
      <c r="AB178" s="7"/>
      <c r="AC178" s="7"/>
      <c r="AD178" s="7"/>
      <c r="AE178" s="7"/>
      <c r="AF178" s="7"/>
      <c r="AG178" s="7"/>
      <c r="AH178" s="7"/>
      <c r="AI178" s="10">
        <v>5</v>
      </c>
      <c r="AJ178" s="10">
        <v>1</v>
      </c>
    </row>
    <row r="179" spans="1:36" x14ac:dyDescent="0.25">
      <c r="A179" s="163">
        <v>3</v>
      </c>
      <c r="B179" s="7" t="s">
        <v>23</v>
      </c>
      <c r="C179" s="8">
        <f t="shared" si="21"/>
        <v>13</v>
      </c>
      <c r="D179" s="7">
        <f t="shared" si="21"/>
        <v>9</v>
      </c>
      <c r="E179" s="7">
        <f t="shared" si="23"/>
        <v>-4</v>
      </c>
      <c r="F179" s="9">
        <f t="shared" si="22"/>
        <v>-30.769230769230774</v>
      </c>
      <c r="G179" s="7"/>
      <c r="H179" s="7"/>
      <c r="I179" s="7"/>
      <c r="J179" s="7"/>
      <c r="K179" s="7">
        <v>1</v>
      </c>
      <c r="L179" s="7"/>
      <c r="M179" s="7"/>
      <c r="N179" s="7"/>
      <c r="O179" s="7">
        <v>2</v>
      </c>
      <c r="P179" s="7">
        <v>6</v>
      </c>
      <c r="Q179" s="7"/>
      <c r="R179" s="7"/>
      <c r="S179" s="215">
        <v>2</v>
      </c>
      <c r="T179" s="215"/>
      <c r="U179" s="119">
        <v>4</v>
      </c>
      <c r="V179" s="215">
        <v>3</v>
      </c>
      <c r="W179" s="119">
        <v>2</v>
      </c>
      <c r="X179" s="119">
        <v>2</v>
      </c>
      <c r="Y179" s="119">
        <v>2</v>
      </c>
      <c r="Z179" s="119">
        <v>1</v>
      </c>
      <c r="AA179" s="7"/>
      <c r="AB179" s="7"/>
      <c r="AC179" s="7"/>
      <c r="AD179" s="7"/>
      <c r="AE179" s="7"/>
      <c r="AF179" s="7"/>
      <c r="AG179" s="7"/>
      <c r="AH179" s="7"/>
      <c r="AI179" s="10">
        <v>4</v>
      </c>
      <c r="AJ179" s="10"/>
    </row>
    <row r="180" spans="1:36" x14ac:dyDescent="0.25">
      <c r="A180" s="11">
        <v>4</v>
      </c>
      <c r="B180" s="7" t="s">
        <v>24</v>
      </c>
      <c r="C180" s="8">
        <f t="shared" si="21"/>
        <v>5</v>
      </c>
      <c r="D180" s="7">
        <f t="shared" si="21"/>
        <v>5</v>
      </c>
      <c r="E180" s="7">
        <f t="shared" si="23"/>
        <v>0</v>
      </c>
      <c r="F180" s="9">
        <f t="shared" si="22"/>
        <v>0</v>
      </c>
      <c r="G180" s="8"/>
      <c r="H180" s="8"/>
      <c r="I180" s="8"/>
      <c r="J180" s="8"/>
      <c r="K180" s="8"/>
      <c r="L180" s="8"/>
      <c r="M180" s="8"/>
      <c r="N180" s="8"/>
      <c r="O180" s="8">
        <v>1</v>
      </c>
      <c r="P180" s="8">
        <v>3</v>
      </c>
      <c r="Q180" s="8"/>
      <c r="R180" s="8"/>
      <c r="S180" s="216"/>
      <c r="T180" s="216"/>
      <c r="U180" s="120">
        <v>4</v>
      </c>
      <c r="V180" s="216">
        <v>2</v>
      </c>
      <c r="W180" s="119">
        <v>1</v>
      </c>
      <c r="X180" s="119">
        <v>1</v>
      </c>
      <c r="Y180" s="120">
        <v>3</v>
      </c>
      <c r="Z180" s="120">
        <v>1</v>
      </c>
      <c r="AA180" s="8"/>
      <c r="AB180" s="8"/>
      <c r="AC180" s="8"/>
      <c r="AD180" s="8"/>
      <c r="AE180" s="8"/>
      <c r="AF180" s="8"/>
      <c r="AG180" s="8"/>
      <c r="AH180" s="8"/>
      <c r="AI180" s="12"/>
      <c r="AJ180" s="12"/>
    </row>
    <row r="181" spans="1:36" x14ac:dyDescent="0.25">
      <c r="A181" s="163">
        <v>5</v>
      </c>
      <c r="B181" s="7" t="s">
        <v>25</v>
      </c>
      <c r="C181" s="8">
        <f t="shared" si="21"/>
        <v>7</v>
      </c>
      <c r="D181" s="7">
        <f t="shared" si="21"/>
        <v>3</v>
      </c>
      <c r="E181" s="7">
        <f t="shared" si="23"/>
        <v>-4</v>
      </c>
      <c r="F181" s="9">
        <f t="shared" si="22"/>
        <v>-57.142857142857146</v>
      </c>
      <c r="G181" s="7"/>
      <c r="H181" s="7"/>
      <c r="I181" s="7"/>
      <c r="J181" s="7"/>
      <c r="K181" s="7"/>
      <c r="L181" s="7"/>
      <c r="M181" s="7"/>
      <c r="N181" s="7"/>
      <c r="O181" s="7">
        <v>3</v>
      </c>
      <c r="P181" s="7">
        <v>1</v>
      </c>
      <c r="Q181" s="7"/>
      <c r="R181" s="7">
        <v>1</v>
      </c>
      <c r="S181" s="215"/>
      <c r="T181" s="215"/>
      <c r="U181" s="119">
        <v>2</v>
      </c>
      <c r="V181" s="215">
        <v>1</v>
      </c>
      <c r="W181" s="119">
        <v>2</v>
      </c>
      <c r="X181" s="119"/>
      <c r="Y181" s="119"/>
      <c r="Z181" s="119">
        <v>1</v>
      </c>
      <c r="AA181" s="7"/>
      <c r="AB181" s="7"/>
      <c r="AC181" s="7"/>
      <c r="AD181" s="7"/>
      <c r="AE181" s="7"/>
      <c r="AF181" s="7"/>
      <c r="AG181" s="7"/>
      <c r="AH181" s="7"/>
      <c r="AI181" s="10">
        <v>2</v>
      </c>
      <c r="AJ181" s="10"/>
    </row>
    <row r="182" spans="1:36" x14ac:dyDescent="0.25">
      <c r="A182" s="163">
        <v>6</v>
      </c>
      <c r="B182" s="7" t="s">
        <v>26</v>
      </c>
      <c r="C182" s="8">
        <f t="shared" si="21"/>
        <v>7</v>
      </c>
      <c r="D182" s="7">
        <f t="shared" si="21"/>
        <v>6</v>
      </c>
      <c r="E182" s="7">
        <f t="shared" si="23"/>
        <v>-1</v>
      </c>
      <c r="F182" s="9">
        <f t="shared" si="22"/>
        <v>-14.285714285714292</v>
      </c>
      <c r="G182" s="7"/>
      <c r="H182" s="7"/>
      <c r="I182" s="7"/>
      <c r="J182" s="7"/>
      <c r="K182" s="7"/>
      <c r="L182" s="7">
        <v>1</v>
      </c>
      <c r="M182" s="7"/>
      <c r="N182" s="7"/>
      <c r="O182" s="7">
        <v>1</v>
      </c>
      <c r="P182" s="7">
        <v>1</v>
      </c>
      <c r="Q182" s="7">
        <v>2</v>
      </c>
      <c r="R182" s="7">
        <v>1</v>
      </c>
      <c r="S182" s="215"/>
      <c r="T182" s="215"/>
      <c r="U182" s="119">
        <v>3</v>
      </c>
      <c r="V182" s="215">
        <v>1</v>
      </c>
      <c r="W182" s="119">
        <v>1</v>
      </c>
      <c r="X182" s="119"/>
      <c r="Y182" s="119">
        <v>2</v>
      </c>
      <c r="Z182" s="119">
        <v>1</v>
      </c>
      <c r="AA182" s="7"/>
      <c r="AB182" s="7"/>
      <c r="AC182" s="7"/>
      <c r="AD182" s="7"/>
      <c r="AE182" s="7"/>
      <c r="AF182" s="7"/>
      <c r="AG182" s="7"/>
      <c r="AH182" s="7"/>
      <c r="AI182" s="10">
        <v>1</v>
      </c>
      <c r="AJ182" s="10">
        <v>2</v>
      </c>
    </row>
    <row r="183" spans="1:36" x14ac:dyDescent="0.25">
      <c r="A183" s="163">
        <v>7</v>
      </c>
      <c r="B183" s="7" t="s">
        <v>27</v>
      </c>
      <c r="C183" s="8">
        <f t="shared" si="21"/>
        <v>7</v>
      </c>
      <c r="D183" s="7">
        <f t="shared" si="21"/>
        <v>9</v>
      </c>
      <c r="E183" s="7">
        <f t="shared" si="23"/>
        <v>2</v>
      </c>
      <c r="F183" s="9">
        <f t="shared" si="22"/>
        <v>28.571428571428584</v>
      </c>
      <c r="G183" s="7"/>
      <c r="H183" s="7"/>
      <c r="I183" s="7"/>
      <c r="J183" s="7"/>
      <c r="K183" s="7"/>
      <c r="L183" s="7"/>
      <c r="M183" s="7"/>
      <c r="N183" s="7">
        <v>1</v>
      </c>
      <c r="O183" s="7">
        <v>1</v>
      </c>
      <c r="P183" s="7">
        <v>3</v>
      </c>
      <c r="Q183" s="7"/>
      <c r="R183" s="7">
        <v>4</v>
      </c>
      <c r="S183" s="215">
        <v>2</v>
      </c>
      <c r="T183" s="215"/>
      <c r="U183" s="119">
        <v>1</v>
      </c>
      <c r="V183" s="215"/>
      <c r="W183" s="119">
        <v>1</v>
      </c>
      <c r="X183" s="119"/>
      <c r="Y183" s="119"/>
      <c r="Z183" s="119"/>
      <c r="AA183" s="7"/>
      <c r="AB183" s="7"/>
      <c r="AC183" s="7"/>
      <c r="AD183" s="7"/>
      <c r="AE183" s="7"/>
      <c r="AF183" s="7"/>
      <c r="AG183" s="7"/>
      <c r="AH183" s="7"/>
      <c r="AI183" s="10">
        <v>3</v>
      </c>
      <c r="AJ183" s="10">
        <v>1</v>
      </c>
    </row>
    <row r="184" spans="1:36" x14ac:dyDescent="0.25">
      <c r="A184" s="163">
        <v>8</v>
      </c>
      <c r="B184" s="7" t="s">
        <v>28</v>
      </c>
      <c r="C184" s="8">
        <f t="shared" si="21"/>
        <v>10</v>
      </c>
      <c r="D184" s="7">
        <f t="shared" si="21"/>
        <v>17</v>
      </c>
      <c r="E184" s="7">
        <f t="shared" si="23"/>
        <v>7</v>
      </c>
      <c r="F184" s="9">
        <f t="shared" si="22"/>
        <v>70</v>
      </c>
      <c r="G184" s="7"/>
      <c r="H184" s="7"/>
      <c r="I184" s="7"/>
      <c r="J184" s="7"/>
      <c r="K184" s="7"/>
      <c r="L184" s="7"/>
      <c r="M184" s="7">
        <v>1</v>
      </c>
      <c r="N184" s="7"/>
      <c r="O184" s="7">
        <v>7</v>
      </c>
      <c r="P184" s="7">
        <v>7</v>
      </c>
      <c r="Q184" s="7"/>
      <c r="R184" s="7"/>
      <c r="S184" s="215">
        <v>1</v>
      </c>
      <c r="T184" s="215"/>
      <c r="U184" s="119">
        <v>1</v>
      </c>
      <c r="V184" s="215">
        <v>8</v>
      </c>
      <c r="W184" s="119"/>
      <c r="X184" s="119"/>
      <c r="Y184" s="119">
        <v>1</v>
      </c>
      <c r="Z184" s="119">
        <v>8</v>
      </c>
      <c r="AA184" s="7"/>
      <c r="AB184" s="7"/>
      <c r="AC184" s="7"/>
      <c r="AD184" s="7"/>
      <c r="AE184" s="7"/>
      <c r="AF184" s="7"/>
      <c r="AG184" s="7"/>
      <c r="AH184" s="7"/>
      <c r="AI184" s="10"/>
      <c r="AJ184" s="10">
        <v>2</v>
      </c>
    </row>
    <row r="185" spans="1:36" x14ac:dyDescent="0.25">
      <c r="A185" s="163">
        <v>9</v>
      </c>
      <c r="B185" s="7" t="s">
        <v>29</v>
      </c>
      <c r="C185" s="8">
        <f t="shared" si="21"/>
        <v>6</v>
      </c>
      <c r="D185" s="7">
        <f t="shared" si="21"/>
        <v>5</v>
      </c>
      <c r="E185" s="7">
        <f t="shared" si="23"/>
        <v>-1</v>
      </c>
      <c r="F185" s="9">
        <v>100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215"/>
      <c r="T185" s="215"/>
      <c r="U185" s="119">
        <v>4</v>
      </c>
      <c r="V185" s="215">
        <v>5</v>
      </c>
      <c r="W185" s="119"/>
      <c r="X185" s="119">
        <v>1</v>
      </c>
      <c r="Y185" s="119">
        <v>4</v>
      </c>
      <c r="Z185" s="119">
        <v>4</v>
      </c>
      <c r="AA185" s="7"/>
      <c r="AB185" s="7"/>
      <c r="AC185" s="7"/>
      <c r="AD185" s="7"/>
      <c r="AE185" s="7"/>
      <c r="AF185" s="7"/>
      <c r="AG185" s="7"/>
      <c r="AH185" s="7"/>
      <c r="AI185" s="10">
        <v>2</v>
      </c>
      <c r="AJ185" s="10"/>
    </row>
    <row r="186" spans="1:36" x14ac:dyDescent="0.25">
      <c r="A186" s="163">
        <v>10</v>
      </c>
      <c r="B186" s="7" t="s">
        <v>30</v>
      </c>
      <c r="C186" s="8">
        <f t="shared" si="21"/>
        <v>11</v>
      </c>
      <c r="D186" s="7">
        <f t="shared" si="21"/>
        <v>4</v>
      </c>
      <c r="E186" s="7">
        <f t="shared" si="23"/>
        <v>-7</v>
      </c>
      <c r="F186" s="9">
        <f t="shared" ref="F186:F193" si="24">D186*100/C186-100</f>
        <v>-63.636363636363633</v>
      </c>
      <c r="G186" s="7"/>
      <c r="H186" s="7"/>
      <c r="I186" s="7">
        <v>1</v>
      </c>
      <c r="J186" s="7"/>
      <c r="K186" s="7">
        <v>1</v>
      </c>
      <c r="L186" s="7"/>
      <c r="M186" s="7"/>
      <c r="N186" s="7"/>
      <c r="O186" s="7">
        <v>4</v>
      </c>
      <c r="P186" s="7">
        <v>1</v>
      </c>
      <c r="Q186" s="7">
        <v>2</v>
      </c>
      <c r="R186" s="7"/>
      <c r="S186" s="215">
        <v>2</v>
      </c>
      <c r="T186" s="215">
        <v>3</v>
      </c>
      <c r="U186" s="119">
        <v>1</v>
      </c>
      <c r="V186" s="215"/>
      <c r="W186" s="119"/>
      <c r="X186" s="119"/>
      <c r="Y186" s="119">
        <v>1</v>
      </c>
      <c r="Z186" s="119"/>
      <c r="AA186" s="7"/>
      <c r="AB186" s="7"/>
      <c r="AC186" s="7"/>
      <c r="AD186" s="7"/>
      <c r="AE186" s="7"/>
      <c r="AF186" s="7"/>
      <c r="AG186" s="7"/>
      <c r="AH186" s="7"/>
      <c r="AI186" s="10"/>
      <c r="AJ186" s="10"/>
    </row>
    <row r="187" spans="1:36" x14ac:dyDescent="0.25">
      <c r="A187" s="163">
        <v>11</v>
      </c>
      <c r="B187" s="7" t="s">
        <v>31</v>
      </c>
      <c r="C187" s="8">
        <f t="shared" si="21"/>
        <v>9</v>
      </c>
      <c r="D187" s="7">
        <f t="shared" si="21"/>
        <v>14</v>
      </c>
      <c r="E187" s="7">
        <f t="shared" si="23"/>
        <v>5</v>
      </c>
      <c r="F187" s="9">
        <f t="shared" si="24"/>
        <v>55.555555555555543</v>
      </c>
      <c r="G187" s="7"/>
      <c r="H187" s="7">
        <v>1</v>
      </c>
      <c r="I187" s="7"/>
      <c r="J187" s="7"/>
      <c r="K187" s="7"/>
      <c r="L187" s="7"/>
      <c r="M187" s="7"/>
      <c r="N187" s="7"/>
      <c r="O187" s="7">
        <v>3</v>
      </c>
      <c r="P187" s="7">
        <v>3</v>
      </c>
      <c r="Q187" s="7">
        <v>1</v>
      </c>
      <c r="R187" s="7">
        <v>1</v>
      </c>
      <c r="S187" s="215"/>
      <c r="T187" s="215">
        <v>3</v>
      </c>
      <c r="U187" s="119">
        <v>4</v>
      </c>
      <c r="V187" s="215">
        <v>5</v>
      </c>
      <c r="W187" s="119">
        <v>1</v>
      </c>
      <c r="X187" s="119">
        <v>1</v>
      </c>
      <c r="Y187" s="119">
        <v>3</v>
      </c>
      <c r="Z187" s="119">
        <v>4</v>
      </c>
      <c r="AA187" s="7"/>
      <c r="AB187" s="7"/>
      <c r="AC187" s="7"/>
      <c r="AD187" s="7"/>
      <c r="AE187" s="7"/>
      <c r="AF187" s="7"/>
      <c r="AG187" s="7"/>
      <c r="AH187" s="7"/>
      <c r="AI187" s="10">
        <v>1</v>
      </c>
      <c r="AJ187" s="10">
        <v>1</v>
      </c>
    </row>
    <row r="188" spans="1:36" x14ac:dyDescent="0.25">
      <c r="A188" s="163">
        <v>12</v>
      </c>
      <c r="B188" s="7" t="s">
        <v>32</v>
      </c>
      <c r="C188" s="8">
        <f t="shared" si="21"/>
        <v>11</v>
      </c>
      <c r="D188" s="7">
        <f t="shared" si="21"/>
        <v>24</v>
      </c>
      <c r="E188" s="7">
        <f t="shared" si="23"/>
        <v>13</v>
      </c>
      <c r="F188" s="9">
        <f t="shared" si="24"/>
        <v>118.18181818181819</v>
      </c>
      <c r="G188" s="7">
        <v>1</v>
      </c>
      <c r="H188" s="7"/>
      <c r="I188" s="7"/>
      <c r="J188" s="7"/>
      <c r="K188" s="7"/>
      <c r="L188" s="7"/>
      <c r="M188" s="7"/>
      <c r="N188" s="7"/>
      <c r="O188" s="7">
        <v>3</v>
      </c>
      <c r="P188" s="7">
        <v>5</v>
      </c>
      <c r="Q188" s="7"/>
      <c r="R188" s="7"/>
      <c r="S188" s="215">
        <v>1</v>
      </c>
      <c r="T188" s="215">
        <v>2</v>
      </c>
      <c r="U188" s="119">
        <v>5</v>
      </c>
      <c r="V188" s="215">
        <v>12</v>
      </c>
      <c r="W188" s="119">
        <v>1</v>
      </c>
      <c r="X188" s="119">
        <v>3</v>
      </c>
      <c r="Y188" s="119">
        <v>4</v>
      </c>
      <c r="Z188" s="119">
        <v>9</v>
      </c>
      <c r="AA188" s="7"/>
      <c r="AB188" s="7"/>
      <c r="AC188" s="7"/>
      <c r="AD188" s="7"/>
      <c r="AE188" s="7"/>
      <c r="AF188" s="7"/>
      <c r="AG188" s="7"/>
      <c r="AH188" s="7"/>
      <c r="AI188" s="10">
        <v>1</v>
      </c>
      <c r="AJ188" s="10">
        <v>5</v>
      </c>
    </row>
    <row r="189" spans="1:36" x14ac:dyDescent="0.25">
      <c r="A189" s="163">
        <v>13</v>
      </c>
      <c r="B189" s="7" t="s">
        <v>33</v>
      </c>
      <c r="C189" s="8">
        <f t="shared" si="21"/>
        <v>4</v>
      </c>
      <c r="D189" s="7">
        <f t="shared" si="21"/>
        <v>13</v>
      </c>
      <c r="E189" s="7">
        <f t="shared" si="23"/>
        <v>9</v>
      </c>
      <c r="F189" s="9">
        <f t="shared" si="24"/>
        <v>225</v>
      </c>
      <c r="G189" s="7"/>
      <c r="H189" s="7"/>
      <c r="I189" s="7"/>
      <c r="J189" s="7"/>
      <c r="K189" s="7"/>
      <c r="L189" s="7"/>
      <c r="M189" s="7"/>
      <c r="N189" s="7">
        <v>1</v>
      </c>
      <c r="O189" s="7">
        <v>1</v>
      </c>
      <c r="P189" s="7"/>
      <c r="Q189" s="7"/>
      <c r="R189" s="7"/>
      <c r="S189" s="215">
        <v>1</v>
      </c>
      <c r="T189" s="215">
        <v>4</v>
      </c>
      <c r="U189" s="119">
        <v>2</v>
      </c>
      <c r="V189" s="215">
        <v>8</v>
      </c>
      <c r="W189" s="119"/>
      <c r="X189" s="119">
        <v>2</v>
      </c>
      <c r="Y189" s="119">
        <v>2</v>
      </c>
      <c r="Z189" s="119">
        <v>6</v>
      </c>
      <c r="AA189" s="7"/>
      <c r="AB189" s="7"/>
      <c r="AC189" s="7"/>
      <c r="AD189" s="7"/>
      <c r="AE189" s="7"/>
      <c r="AF189" s="7"/>
      <c r="AG189" s="7"/>
      <c r="AH189" s="7"/>
      <c r="AI189" s="10"/>
      <c r="AJ189" s="10"/>
    </row>
    <row r="190" spans="1:36" ht="15.75" thickBot="1" x14ac:dyDescent="0.3">
      <c r="A190" s="11">
        <v>14</v>
      </c>
      <c r="B190" s="8" t="s">
        <v>34</v>
      </c>
      <c r="C190" s="8">
        <f t="shared" si="21"/>
        <v>10</v>
      </c>
      <c r="D190" s="7">
        <f t="shared" si="21"/>
        <v>8</v>
      </c>
      <c r="E190" s="7">
        <f t="shared" si="23"/>
        <v>-2</v>
      </c>
      <c r="F190" s="9">
        <f t="shared" si="24"/>
        <v>-20</v>
      </c>
      <c r="G190" s="8"/>
      <c r="H190" s="8"/>
      <c r="I190" s="8"/>
      <c r="J190" s="8"/>
      <c r="K190" s="8"/>
      <c r="L190" s="8"/>
      <c r="M190" s="8">
        <v>2</v>
      </c>
      <c r="N190" s="8"/>
      <c r="O190" s="8">
        <v>3</v>
      </c>
      <c r="P190" s="8">
        <v>6</v>
      </c>
      <c r="Q190" s="8"/>
      <c r="R190" s="8"/>
      <c r="S190" s="216"/>
      <c r="T190" s="216"/>
      <c r="U190" s="120">
        <v>4</v>
      </c>
      <c r="V190" s="216">
        <v>2</v>
      </c>
      <c r="W190" s="119">
        <v>3</v>
      </c>
      <c r="X190" s="119">
        <v>1</v>
      </c>
      <c r="Y190" s="120">
        <v>1</v>
      </c>
      <c r="Z190" s="120">
        <v>1</v>
      </c>
      <c r="AA190" s="8"/>
      <c r="AB190" s="8"/>
      <c r="AC190" s="8"/>
      <c r="AD190" s="8"/>
      <c r="AE190" s="8"/>
      <c r="AF190" s="8"/>
      <c r="AG190" s="8"/>
      <c r="AH190" s="8"/>
      <c r="AI190" s="12">
        <v>1</v>
      </c>
      <c r="AJ190" s="12"/>
    </row>
    <row r="191" spans="1:36" ht="15.75" thickBot="1" x14ac:dyDescent="0.3">
      <c r="A191" s="13">
        <v>15</v>
      </c>
      <c r="B191" s="14" t="s">
        <v>35</v>
      </c>
      <c r="C191" s="8">
        <f t="shared" si="21"/>
        <v>47</v>
      </c>
      <c r="D191" s="7">
        <f t="shared" si="21"/>
        <v>48</v>
      </c>
      <c r="E191" s="7">
        <f t="shared" si="23"/>
        <v>1</v>
      </c>
      <c r="F191" s="9">
        <f t="shared" si="24"/>
        <v>2.1276595744680833</v>
      </c>
      <c r="G191" s="14"/>
      <c r="H191" s="14"/>
      <c r="I191" s="14"/>
      <c r="J191" s="14"/>
      <c r="K191" s="14">
        <v>1</v>
      </c>
      <c r="L191" s="14">
        <v>2</v>
      </c>
      <c r="M191" s="14">
        <v>4</v>
      </c>
      <c r="N191" s="14">
        <v>2</v>
      </c>
      <c r="O191" s="14">
        <v>18</v>
      </c>
      <c r="P191" s="14">
        <v>19</v>
      </c>
      <c r="Q191" s="14"/>
      <c r="R191" s="14">
        <v>1</v>
      </c>
      <c r="S191" s="217">
        <v>2</v>
      </c>
      <c r="T191" s="217">
        <v>5</v>
      </c>
      <c r="U191" s="121">
        <v>11</v>
      </c>
      <c r="V191" s="217">
        <v>13</v>
      </c>
      <c r="W191" s="119">
        <v>10</v>
      </c>
      <c r="X191" s="119">
        <v>12</v>
      </c>
      <c r="Y191" s="121"/>
      <c r="Z191" s="121">
        <v>1</v>
      </c>
      <c r="AA191" s="14">
        <v>1</v>
      </c>
      <c r="AB191" s="14"/>
      <c r="AC191" s="14">
        <v>3</v>
      </c>
      <c r="AD191" s="14">
        <v>1</v>
      </c>
      <c r="AE191" s="14"/>
      <c r="AF191" s="14"/>
      <c r="AG191" s="14"/>
      <c r="AH191" s="14"/>
      <c r="AI191" s="16">
        <v>7</v>
      </c>
      <c r="AJ191" s="16">
        <v>5</v>
      </c>
    </row>
    <row r="192" spans="1:36" x14ac:dyDescent="0.25">
      <c r="A192" s="17">
        <v>16</v>
      </c>
      <c r="B192" s="18" t="s">
        <v>36</v>
      </c>
      <c r="C192" s="8">
        <f t="shared" si="21"/>
        <v>5</v>
      </c>
      <c r="D192" s="7">
        <f t="shared" si="21"/>
        <v>7</v>
      </c>
      <c r="E192" s="7">
        <f t="shared" si="23"/>
        <v>2</v>
      </c>
      <c r="F192" s="9">
        <f t="shared" si="24"/>
        <v>40</v>
      </c>
      <c r="G192" s="18"/>
      <c r="H192" s="18">
        <v>1</v>
      </c>
      <c r="I192" s="18"/>
      <c r="J192" s="18"/>
      <c r="K192" s="18"/>
      <c r="L192" s="18"/>
      <c r="M192" s="18"/>
      <c r="N192" s="18"/>
      <c r="O192" s="18">
        <v>1</v>
      </c>
      <c r="P192" s="18">
        <v>3</v>
      </c>
      <c r="Q192" s="18"/>
      <c r="R192" s="18"/>
      <c r="S192" s="218"/>
      <c r="T192" s="218">
        <v>1</v>
      </c>
      <c r="U192" s="122">
        <v>2</v>
      </c>
      <c r="V192" s="218">
        <v>1</v>
      </c>
      <c r="W192" s="119">
        <v>1</v>
      </c>
      <c r="X192" s="119">
        <v>1</v>
      </c>
      <c r="Y192" s="122">
        <v>1</v>
      </c>
      <c r="Z192" s="122"/>
      <c r="AA192" s="18"/>
      <c r="AB192" s="18"/>
      <c r="AC192" s="18"/>
      <c r="AD192" s="18"/>
      <c r="AE192" s="18"/>
      <c r="AF192" s="18"/>
      <c r="AG192" s="18"/>
      <c r="AH192" s="18"/>
      <c r="AI192" s="19">
        <v>2</v>
      </c>
      <c r="AJ192" s="19">
        <v>1</v>
      </c>
    </row>
    <row r="193" spans="1:36" ht="15.75" thickBot="1" x14ac:dyDescent="0.3">
      <c r="A193" s="11">
        <v>17</v>
      </c>
      <c r="B193" s="8" t="s">
        <v>37</v>
      </c>
      <c r="C193" s="8">
        <f t="shared" si="21"/>
        <v>5</v>
      </c>
      <c r="D193" s="7">
        <f t="shared" si="21"/>
        <v>8</v>
      </c>
      <c r="E193" s="7">
        <f t="shared" si="23"/>
        <v>3</v>
      </c>
      <c r="F193" s="9">
        <f t="shared" si="24"/>
        <v>60</v>
      </c>
      <c r="G193" s="8"/>
      <c r="H193" s="8"/>
      <c r="I193" s="8"/>
      <c r="J193" s="8"/>
      <c r="K193" s="8"/>
      <c r="L193" s="8"/>
      <c r="M193" s="8"/>
      <c r="N193" s="8"/>
      <c r="O193" s="20"/>
      <c r="P193" s="20">
        <v>2</v>
      </c>
      <c r="Q193" s="8"/>
      <c r="R193" s="8"/>
      <c r="S193" s="216">
        <v>1</v>
      </c>
      <c r="T193" s="216">
        <v>2</v>
      </c>
      <c r="U193" s="120">
        <v>4</v>
      </c>
      <c r="V193" s="216">
        <v>3</v>
      </c>
      <c r="W193" s="119"/>
      <c r="X193" s="119">
        <v>2</v>
      </c>
      <c r="Y193" s="120">
        <v>4</v>
      </c>
      <c r="Z193" s="120">
        <v>1</v>
      </c>
      <c r="AA193" s="8"/>
      <c r="AB193" s="8"/>
      <c r="AC193" s="8"/>
      <c r="AD193" s="8"/>
      <c r="AE193" s="8"/>
      <c r="AF193" s="8"/>
      <c r="AG193" s="8"/>
      <c r="AH193" s="8"/>
      <c r="AI193" s="12"/>
      <c r="AJ193" s="12">
        <v>1</v>
      </c>
    </row>
    <row r="194" spans="1:36" ht="15.75" thickBot="1" x14ac:dyDescent="0.3">
      <c r="A194" s="13">
        <v>58</v>
      </c>
      <c r="B194" s="14" t="s">
        <v>38</v>
      </c>
      <c r="C194" s="14">
        <f>C177+C178+C179+C180+C181+C182+C183+C184+C185+C186+C187+C188+C189+C190+C191+C192+C193</f>
        <v>182</v>
      </c>
      <c r="D194" s="14">
        <f>D177+D178+D179+D180+D181+D182+D183+D184+D185+D186+D187+D188+D189+D190+D191+D192+D193</f>
        <v>195</v>
      </c>
      <c r="E194" s="14">
        <f>E177+E178+E179+E180+E181+E182+E183+E184+E185+E186+E187+E188+E189+E190+E191+E192+E193</f>
        <v>35</v>
      </c>
      <c r="F194" s="14">
        <f>F177+F178+F179+F180+F181+F182+F183+F184+F185+F186+F187+F188+F189+F190+F191+F192+F193</f>
        <v>432.83306527987384</v>
      </c>
      <c r="G194" s="14">
        <f>G177+G178+G179+G180+G181+G182+G183+G184+G185+G186+G187+G188+G189+G190+G191+G192+G193</f>
        <v>1</v>
      </c>
      <c r="H194" s="14">
        <v>2</v>
      </c>
      <c r="I194" s="14">
        <f t="shared" ref="I194:AJ194" si="25">I177+I178+I179+I180+I181+I182+I183+I184+I185+I186+I187+I188+I189+I190+I191+I192+I193</f>
        <v>1</v>
      </c>
      <c r="J194" s="14">
        <f t="shared" si="25"/>
        <v>0</v>
      </c>
      <c r="K194" s="14">
        <f t="shared" si="25"/>
        <v>5</v>
      </c>
      <c r="L194" s="14">
        <f t="shared" si="25"/>
        <v>4</v>
      </c>
      <c r="M194" s="14">
        <f t="shared" si="25"/>
        <v>8</v>
      </c>
      <c r="N194" s="14">
        <f t="shared" si="25"/>
        <v>4</v>
      </c>
      <c r="O194" s="14">
        <f t="shared" si="25"/>
        <v>53</v>
      </c>
      <c r="P194" s="14">
        <f t="shared" si="25"/>
        <v>66</v>
      </c>
      <c r="Q194" s="14">
        <f t="shared" si="25"/>
        <v>5</v>
      </c>
      <c r="R194" s="14">
        <f t="shared" si="25"/>
        <v>8</v>
      </c>
      <c r="S194" s="121">
        <f t="shared" si="25"/>
        <v>12</v>
      </c>
      <c r="T194" s="217">
        <f t="shared" si="25"/>
        <v>22</v>
      </c>
      <c r="U194" s="121">
        <f t="shared" si="25"/>
        <v>64</v>
      </c>
      <c r="V194" s="217">
        <f t="shared" si="25"/>
        <v>67</v>
      </c>
      <c r="W194" s="121">
        <f t="shared" si="25"/>
        <v>28</v>
      </c>
      <c r="X194" s="121">
        <f t="shared" si="25"/>
        <v>28</v>
      </c>
      <c r="Y194" s="121">
        <f t="shared" si="25"/>
        <v>35</v>
      </c>
      <c r="Z194" s="121">
        <f t="shared" si="25"/>
        <v>39</v>
      </c>
      <c r="AA194" s="14">
        <f t="shared" si="25"/>
        <v>1</v>
      </c>
      <c r="AB194" s="14">
        <f t="shared" si="25"/>
        <v>0</v>
      </c>
      <c r="AC194" s="14">
        <f t="shared" si="25"/>
        <v>3</v>
      </c>
      <c r="AD194" s="14">
        <f t="shared" si="25"/>
        <v>1</v>
      </c>
      <c r="AE194" s="14">
        <f t="shared" si="25"/>
        <v>0</v>
      </c>
      <c r="AF194" s="14">
        <f t="shared" si="25"/>
        <v>0</v>
      </c>
      <c r="AG194" s="14">
        <f t="shared" si="25"/>
        <v>0</v>
      </c>
      <c r="AH194" s="14">
        <f t="shared" si="25"/>
        <v>0</v>
      </c>
      <c r="AI194" s="14">
        <f t="shared" si="25"/>
        <v>29</v>
      </c>
      <c r="AJ194" s="14">
        <f t="shared" si="25"/>
        <v>21</v>
      </c>
    </row>
    <row r="195" spans="1:36" x14ac:dyDescent="0.25">
      <c r="A195" s="17">
        <v>19</v>
      </c>
      <c r="B195" s="18" t="s">
        <v>39</v>
      </c>
      <c r="C195" s="18">
        <f>D194-C194</f>
        <v>13</v>
      </c>
      <c r="D195" s="18"/>
      <c r="E195" s="18"/>
      <c r="F195" s="18"/>
      <c r="G195" s="18">
        <f>H194-G194</f>
        <v>1</v>
      </c>
      <c r="H195" s="18"/>
      <c r="I195" s="18">
        <f>J194-I194</f>
        <v>-1</v>
      </c>
      <c r="J195" s="18"/>
      <c r="K195" s="18">
        <f>L194-K194</f>
        <v>-1</v>
      </c>
      <c r="L195" s="18"/>
      <c r="M195" s="18">
        <f>N194-M194</f>
        <v>-4</v>
      </c>
      <c r="N195" s="21"/>
      <c r="O195" s="18">
        <f>P194-O194</f>
        <v>13</v>
      </c>
      <c r="P195" s="18"/>
      <c r="Q195" s="18">
        <f>R194-Q194</f>
        <v>3</v>
      </c>
      <c r="R195" s="18"/>
      <c r="S195" s="122">
        <f>T194-S194</f>
        <v>10</v>
      </c>
      <c r="T195" s="218"/>
      <c r="U195" s="122">
        <f>V194-U194</f>
        <v>3</v>
      </c>
      <c r="V195" s="218"/>
      <c r="W195" s="122">
        <f>X194-W194</f>
        <v>0</v>
      </c>
      <c r="X195" s="122">
        <f>X177+X178+X179+X180+X181+X182+X183+X184+X185+X186+X187+X188+X189+X190+X191+X192+X193</f>
        <v>28</v>
      </c>
      <c r="Y195" s="122">
        <f>Z194-Y194</f>
        <v>4</v>
      </c>
      <c r="Z195" s="122"/>
      <c r="AA195" s="18">
        <f>AB194-AA194</f>
        <v>-1</v>
      </c>
      <c r="AB195" s="18"/>
      <c r="AC195" s="18">
        <f>AD194-AC194</f>
        <v>-2</v>
      </c>
      <c r="AD195" s="196"/>
      <c r="AE195" s="18">
        <f>AF194-AE194</f>
        <v>0</v>
      </c>
      <c r="AF195" s="18"/>
      <c r="AG195" s="18">
        <f>AH194-AG194</f>
        <v>0</v>
      </c>
      <c r="AH195" s="18"/>
      <c r="AI195" s="18">
        <f>AJ194-AI194</f>
        <v>-8</v>
      </c>
      <c r="AJ195" s="18"/>
    </row>
    <row r="196" spans="1:36" ht="63.75" x14ac:dyDescent="0.25">
      <c r="A196" s="113">
        <v>20</v>
      </c>
      <c r="B196" s="113" t="s">
        <v>40</v>
      </c>
      <c r="C196" s="161"/>
      <c r="D196" s="162">
        <f>D194*100/C194-100</f>
        <v>7.1428571428571388</v>
      </c>
      <c r="E196" s="161"/>
      <c r="F196" s="161"/>
      <c r="G196" s="78"/>
      <c r="H196" s="78">
        <f>H194*100/G194-100</f>
        <v>100</v>
      </c>
      <c r="I196" s="78"/>
      <c r="J196" s="78"/>
      <c r="K196" s="78"/>
      <c r="L196" s="78">
        <f>L194*100/K194-100</f>
        <v>-20</v>
      </c>
      <c r="M196" s="78">
        <f>M194/100*L194+100</f>
        <v>100.32</v>
      </c>
      <c r="N196" s="78">
        <f>N194/100*M194+100</f>
        <v>100.32</v>
      </c>
      <c r="O196" s="78"/>
      <c r="P196" s="78">
        <f>P194/100*O194+100</f>
        <v>134.98000000000002</v>
      </c>
      <c r="Q196" s="78">
        <f>Q194*100/P194-100</f>
        <v>-92.424242424242422</v>
      </c>
      <c r="R196" s="78"/>
      <c r="S196" s="124"/>
      <c r="T196" s="250">
        <f>T194/100*S194+100</f>
        <v>102.64</v>
      </c>
      <c r="U196" s="124">
        <f>U194*100/T194-100</f>
        <v>190.90909090909093</v>
      </c>
      <c r="V196" s="221">
        <f>V194*100/U194-100</f>
        <v>4.6875</v>
      </c>
      <c r="W196" s="124"/>
      <c r="X196" s="124"/>
      <c r="Y196" s="124"/>
      <c r="Z196" s="124"/>
      <c r="AA196" s="78"/>
      <c r="AB196" s="78">
        <f>AB194/100*AA194+100</f>
        <v>100</v>
      </c>
      <c r="AC196" s="78"/>
      <c r="AD196" s="78">
        <f>AD194/100*AC194+100</f>
        <v>100.03</v>
      </c>
      <c r="AE196" s="78">
        <v>0</v>
      </c>
      <c r="AF196" s="80"/>
      <c r="AG196" s="78"/>
      <c r="AH196" s="78">
        <v>0</v>
      </c>
      <c r="AI196" s="78"/>
      <c r="AJ196" s="78">
        <f>AJ194/100*AI194+100</f>
        <v>106.09</v>
      </c>
    </row>
    <row r="197" spans="1:36" x14ac:dyDescent="0.25">
      <c r="A197" s="90"/>
      <c r="B197" s="171" t="s">
        <v>248</v>
      </c>
      <c r="AG197" s="83"/>
    </row>
    <row r="198" spans="1:36" x14ac:dyDescent="0.25">
      <c r="A198" s="90"/>
      <c r="B198" s="203"/>
      <c r="AG198" s="83"/>
    </row>
    <row r="199" spans="1:36" x14ac:dyDescent="0.25">
      <c r="A199" s="90"/>
      <c r="B199" s="203"/>
      <c r="AG199" s="83"/>
    </row>
    <row r="201" spans="1:36" x14ac:dyDescent="0.25">
      <c r="A201" s="144"/>
      <c r="B201" s="340" t="s">
        <v>272</v>
      </c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40"/>
      <c r="AC201" s="340"/>
      <c r="AD201" s="340"/>
      <c r="AE201" s="340"/>
      <c r="AF201" s="340"/>
      <c r="AG201" s="340"/>
      <c r="AH201" s="340"/>
      <c r="AI201" s="340"/>
      <c r="AJ201" s="340"/>
    </row>
    <row r="202" spans="1:36" x14ac:dyDescent="0.25">
      <c r="A202" s="340" t="s">
        <v>0</v>
      </c>
      <c r="B202" s="340"/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  <c r="W202" s="340"/>
      <c r="X202" s="340"/>
      <c r="Y202" s="340"/>
      <c r="Z202" s="340"/>
      <c r="AA202" s="340"/>
      <c r="AB202" s="340"/>
      <c r="AC202" s="340"/>
      <c r="AD202" s="340"/>
      <c r="AE202" s="340"/>
      <c r="AF202" s="340"/>
      <c r="AG202" s="340"/>
      <c r="AH202" s="340"/>
      <c r="AI202" s="340"/>
      <c r="AJ202" s="340"/>
    </row>
    <row r="203" spans="1:36" x14ac:dyDescent="0.25">
      <c r="A203" s="305" t="s">
        <v>1</v>
      </c>
      <c r="B203" s="306" t="s">
        <v>2</v>
      </c>
      <c r="C203" s="306" t="s">
        <v>3</v>
      </c>
      <c r="D203" s="306"/>
      <c r="E203" s="306" t="s">
        <v>4</v>
      </c>
      <c r="F203" s="306"/>
      <c r="G203" s="307" t="s">
        <v>5</v>
      </c>
      <c r="H203" s="307"/>
      <c r="I203" s="308" t="s">
        <v>6</v>
      </c>
      <c r="J203" s="309"/>
      <c r="K203" s="306" t="s">
        <v>7</v>
      </c>
      <c r="L203" s="306"/>
      <c r="M203" s="306" t="s">
        <v>8</v>
      </c>
      <c r="N203" s="306"/>
      <c r="O203" s="308" t="s">
        <v>9</v>
      </c>
      <c r="P203" s="309"/>
      <c r="Q203" s="308" t="s">
        <v>10</v>
      </c>
      <c r="R203" s="309"/>
      <c r="S203" s="308" t="s">
        <v>11</v>
      </c>
      <c r="T203" s="309"/>
      <c r="U203" s="306" t="s">
        <v>12</v>
      </c>
      <c r="V203" s="306"/>
      <c r="W203" s="316" t="s">
        <v>13</v>
      </c>
      <c r="X203" s="317"/>
      <c r="Y203" s="317"/>
      <c r="Z203" s="318"/>
      <c r="AA203" s="307" t="s">
        <v>14</v>
      </c>
      <c r="AB203" s="307"/>
      <c r="AC203" s="307" t="s">
        <v>15</v>
      </c>
      <c r="AD203" s="307"/>
      <c r="AE203" s="307" t="s">
        <v>16</v>
      </c>
      <c r="AF203" s="307"/>
      <c r="AG203" s="308" t="s">
        <v>17</v>
      </c>
      <c r="AH203" s="309"/>
      <c r="AI203" s="319" t="s">
        <v>18</v>
      </c>
      <c r="AJ203" s="320"/>
    </row>
    <row r="204" spans="1:36" ht="45.75" customHeight="1" x14ac:dyDescent="0.25">
      <c r="A204" s="305"/>
      <c r="B204" s="306"/>
      <c r="C204" s="306"/>
      <c r="D204" s="306"/>
      <c r="E204" s="306"/>
      <c r="F204" s="306"/>
      <c r="G204" s="307"/>
      <c r="H204" s="307"/>
      <c r="I204" s="310"/>
      <c r="J204" s="311"/>
      <c r="K204" s="306"/>
      <c r="L204" s="306"/>
      <c r="M204" s="306"/>
      <c r="N204" s="306"/>
      <c r="O204" s="310"/>
      <c r="P204" s="311"/>
      <c r="Q204" s="310"/>
      <c r="R204" s="311"/>
      <c r="S204" s="310"/>
      <c r="T204" s="311"/>
      <c r="U204" s="306"/>
      <c r="V204" s="306"/>
      <c r="W204" s="323" t="s">
        <v>19</v>
      </c>
      <c r="X204" s="324"/>
      <c r="Y204" s="323" t="s">
        <v>20</v>
      </c>
      <c r="Z204" s="324"/>
      <c r="AA204" s="307"/>
      <c r="AB204" s="307"/>
      <c r="AC204" s="307"/>
      <c r="AD204" s="307"/>
      <c r="AE204" s="307"/>
      <c r="AF204" s="307"/>
      <c r="AG204" s="310"/>
      <c r="AH204" s="311"/>
      <c r="AI204" s="321"/>
      <c r="AJ204" s="322"/>
    </row>
    <row r="205" spans="1:36" ht="30.75" customHeight="1" x14ac:dyDescent="0.25">
      <c r="A205" s="305"/>
      <c r="B205" s="306"/>
      <c r="C205" s="181">
        <v>2014</v>
      </c>
      <c r="D205" s="243">
        <v>2015</v>
      </c>
      <c r="E205" s="181">
        <v>2014</v>
      </c>
      <c r="F205" s="181">
        <v>2015</v>
      </c>
      <c r="G205" s="181">
        <v>2014</v>
      </c>
      <c r="H205" s="190">
        <v>2015</v>
      </c>
      <c r="I205" s="190">
        <v>2014</v>
      </c>
      <c r="J205" s="190">
        <v>2015</v>
      </c>
      <c r="K205" s="190">
        <v>2014</v>
      </c>
      <c r="L205" s="190">
        <v>2015</v>
      </c>
      <c r="M205" s="190">
        <v>2014</v>
      </c>
      <c r="N205" s="190">
        <v>2015</v>
      </c>
      <c r="O205" s="190">
        <v>2014</v>
      </c>
      <c r="P205" s="190">
        <v>2015</v>
      </c>
      <c r="Q205" s="190">
        <v>2014</v>
      </c>
      <c r="R205" s="201">
        <v>2015</v>
      </c>
      <c r="S205" s="244">
        <v>2014</v>
      </c>
      <c r="T205" s="244">
        <v>2015</v>
      </c>
      <c r="U205" s="202">
        <v>2014</v>
      </c>
      <c r="V205" s="202">
        <v>2015</v>
      </c>
      <c r="W205" s="244">
        <v>2014</v>
      </c>
      <c r="X205" s="244">
        <v>2015</v>
      </c>
      <c r="Y205" s="244">
        <v>2014</v>
      </c>
      <c r="Z205" s="244">
        <v>2015</v>
      </c>
      <c r="AA205" s="190">
        <v>2014</v>
      </c>
      <c r="AB205" s="190">
        <v>2015</v>
      </c>
      <c r="AC205" s="190">
        <v>2014</v>
      </c>
      <c r="AD205" s="190">
        <v>2015</v>
      </c>
      <c r="AE205" s="190">
        <v>2014</v>
      </c>
      <c r="AF205" s="190">
        <v>2015</v>
      </c>
      <c r="AG205" s="181">
        <v>2014</v>
      </c>
      <c r="AH205" s="190">
        <v>2015</v>
      </c>
      <c r="AI205" s="190">
        <v>2014</v>
      </c>
      <c r="AJ205" s="5">
        <v>2015</v>
      </c>
    </row>
    <row r="206" spans="1:36" x14ac:dyDescent="0.25">
      <c r="A206" s="180">
        <v>1</v>
      </c>
      <c r="B206" s="7" t="s">
        <v>21</v>
      </c>
      <c r="C206" s="8">
        <f t="shared" ref="C206:D222" si="26">AI206+AG206+AE206+AC206+AA206+U206+S206+Q206+O206+M206+K206+I206+G206</f>
        <v>13</v>
      </c>
      <c r="D206" s="7">
        <f t="shared" si="26"/>
        <v>11</v>
      </c>
      <c r="E206" s="7">
        <f>D206-C206</f>
        <v>-2</v>
      </c>
      <c r="F206" s="9">
        <f t="shared" ref="F206:F213" si="27">D206*100/C206-100</f>
        <v>-15.384615384615387</v>
      </c>
      <c r="G206" s="7"/>
      <c r="H206" s="7"/>
      <c r="I206" s="7"/>
      <c r="J206" s="7"/>
      <c r="K206" s="7"/>
      <c r="L206" s="7">
        <v>2</v>
      </c>
      <c r="M206" s="7">
        <v>1</v>
      </c>
      <c r="N206" s="7"/>
      <c r="O206" s="7">
        <v>1</v>
      </c>
      <c r="P206" s="7">
        <v>3</v>
      </c>
      <c r="Q206" s="7">
        <v>1</v>
      </c>
      <c r="R206" s="7"/>
      <c r="S206" s="119"/>
      <c r="T206" s="215">
        <v>1</v>
      </c>
      <c r="U206" s="119">
        <v>10</v>
      </c>
      <c r="V206" s="119">
        <v>2</v>
      </c>
      <c r="W206" s="119">
        <v>5</v>
      </c>
      <c r="X206" s="119">
        <v>1</v>
      </c>
      <c r="Y206" s="119">
        <v>5</v>
      </c>
      <c r="Z206" s="119">
        <v>1</v>
      </c>
      <c r="AA206" s="7"/>
      <c r="AB206" s="7"/>
      <c r="AC206" s="7"/>
      <c r="AD206" s="7"/>
      <c r="AE206" s="7"/>
      <c r="AF206" s="7"/>
      <c r="AG206" s="7"/>
      <c r="AH206" s="7"/>
      <c r="AI206" s="10"/>
      <c r="AJ206" s="10">
        <v>3</v>
      </c>
    </row>
    <row r="207" spans="1:36" x14ac:dyDescent="0.25">
      <c r="A207" s="180">
        <v>2</v>
      </c>
      <c r="B207" s="7" t="s">
        <v>22</v>
      </c>
      <c r="C207" s="8">
        <f t="shared" si="26"/>
        <v>15</v>
      </c>
      <c r="D207" s="7">
        <f t="shared" si="26"/>
        <v>8</v>
      </c>
      <c r="E207" s="7">
        <f t="shared" ref="E207:E222" si="28">D207-C207</f>
        <v>-7</v>
      </c>
      <c r="F207" s="9">
        <f t="shared" si="27"/>
        <v>-46.666666666666664</v>
      </c>
      <c r="G207" s="7"/>
      <c r="H207" s="7"/>
      <c r="I207" s="7"/>
      <c r="J207" s="7"/>
      <c r="K207" s="7">
        <v>1</v>
      </c>
      <c r="L207" s="7"/>
      <c r="M207" s="7">
        <v>1</v>
      </c>
      <c r="N207" s="7"/>
      <c r="O207" s="7">
        <v>4</v>
      </c>
      <c r="P207" s="7">
        <v>3</v>
      </c>
      <c r="Q207" s="7"/>
      <c r="R207" s="7"/>
      <c r="S207" s="215">
        <v>1</v>
      </c>
      <c r="T207" s="215">
        <v>3</v>
      </c>
      <c r="U207" s="119">
        <v>5</v>
      </c>
      <c r="V207" s="119">
        <v>1</v>
      </c>
      <c r="W207" s="119">
        <v>3</v>
      </c>
      <c r="X207" s="119">
        <v>1</v>
      </c>
      <c r="Y207" s="119">
        <v>2</v>
      </c>
      <c r="Z207" s="119"/>
      <c r="AA207" s="7"/>
      <c r="AB207" s="7"/>
      <c r="AC207" s="7"/>
      <c r="AD207" s="7"/>
      <c r="AE207" s="7"/>
      <c r="AF207" s="7"/>
      <c r="AG207" s="7"/>
      <c r="AH207" s="7"/>
      <c r="AI207" s="10">
        <v>3</v>
      </c>
      <c r="AJ207" s="10">
        <v>1</v>
      </c>
    </row>
    <row r="208" spans="1:36" x14ac:dyDescent="0.25">
      <c r="A208" s="180">
        <v>3</v>
      </c>
      <c r="B208" s="7" t="s">
        <v>23</v>
      </c>
      <c r="C208" s="8">
        <f t="shared" si="26"/>
        <v>16</v>
      </c>
      <c r="D208" s="7">
        <f t="shared" si="26"/>
        <v>9</v>
      </c>
      <c r="E208" s="7">
        <f t="shared" si="28"/>
        <v>-7</v>
      </c>
      <c r="F208" s="9">
        <f t="shared" si="27"/>
        <v>-43.75</v>
      </c>
      <c r="G208" s="7"/>
      <c r="H208" s="7"/>
      <c r="I208" s="7"/>
      <c r="J208" s="7"/>
      <c r="K208" s="7">
        <v>1</v>
      </c>
      <c r="L208" s="7"/>
      <c r="M208" s="7"/>
      <c r="N208" s="7"/>
      <c r="O208" s="7">
        <v>3</v>
      </c>
      <c r="P208" s="7">
        <v>6</v>
      </c>
      <c r="Q208" s="7"/>
      <c r="R208" s="7"/>
      <c r="S208" s="215">
        <v>1</v>
      </c>
      <c r="T208" s="215"/>
      <c r="U208" s="119">
        <v>6</v>
      </c>
      <c r="V208" s="119">
        <v>3</v>
      </c>
      <c r="W208" s="119">
        <v>4</v>
      </c>
      <c r="X208" s="119">
        <v>2</v>
      </c>
      <c r="Y208" s="119">
        <v>2</v>
      </c>
      <c r="Z208" s="119">
        <v>1</v>
      </c>
      <c r="AA208" s="7"/>
      <c r="AB208" s="7"/>
      <c r="AC208" s="7"/>
      <c r="AD208" s="7"/>
      <c r="AE208" s="7"/>
      <c r="AF208" s="7"/>
      <c r="AG208" s="7"/>
      <c r="AH208" s="7"/>
      <c r="AI208" s="10">
        <v>5</v>
      </c>
      <c r="AJ208" s="10"/>
    </row>
    <row r="209" spans="1:36" x14ac:dyDescent="0.25">
      <c r="A209" s="11">
        <v>4</v>
      </c>
      <c r="B209" s="7" t="s">
        <v>24</v>
      </c>
      <c r="C209" s="8">
        <f t="shared" si="26"/>
        <v>9</v>
      </c>
      <c r="D209" s="7">
        <f t="shared" si="26"/>
        <v>5</v>
      </c>
      <c r="E209" s="7">
        <f t="shared" si="28"/>
        <v>-4</v>
      </c>
      <c r="F209" s="9">
        <f t="shared" si="27"/>
        <v>-44.444444444444443</v>
      </c>
      <c r="G209" s="8"/>
      <c r="H209" s="8"/>
      <c r="I209" s="8"/>
      <c r="J209" s="8"/>
      <c r="K209" s="8"/>
      <c r="L209" s="8"/>
      <c r="M209" s="8"/>
      <c r="N209" s="8"/>
      <c r="O209" s="8">
        <v>2</v>
      </c>
      <c r="P209" s="8">
        <v>3</v>
      </c>
      <c r="Q209" s="8"/>
      <c r="R209" s="8"/>
      <c r="S209" s="216"/>
      <c r="T209" s="216"/>
      <c r="U209" s="120">
        <v>6</v>
      </c>
      <c r="V209" s="120">
        <v>2</v>
      </c>
      <c r="W209" s="119">
        <v>2</v>
      </c>
      <c r="X209" s="119">
        <v>1</v>
      </c>
      <c r="Y209" s="120">
        <v>4</v>
      </c>
      <c r="Z209" s="120">
        <v>1</v>
      </c>
      <c r="AA209" s="8"/>
      <c r="AB209" s="8"/>
      <c r="AC209" s="8"/>
      <c r="AD209" s="8"/>
      <c r="AE209" s="8"/>
      <c r="AF209" s="8"/>
      <c r="AG209" s="8"/>
      <c r="AH209" s="8"/>
      <c r="AI209" s="12">
        <v>1</v>
      </c>
      <c r="AJ209" s="12"/>
    </row>
    <row r="210" spans="1:36" x14ac:dyDescent="0.25">
      <c r="A210" s="180">
        <v>5</v>
      </c>
      <c r="B210" s="7" t="s">
        <v>25</v>
      </c>
      <c r="C210" s="8">
        <f t="shared" si="26"/>
        <v>7</v>
      </c>
      <c r="D210" s="7">
        <f t="shared" si="26"/>
        <v>4</v>
      </c>
      <c r="E210" s="7">
        <f t="shared" si="28"/>
        <v>-3</v>
      </c>
      <c r="F210" s="9">
        <f t="shared" si="27"/>
        <v>-42.857142857142854</v>
      </c>
      <c r="G210" s="7"/>
      <c r="H210" s="7"/>
      <c r="I210" s="7"/>
      <c r="J210" s="7"/>
      <c r="K210" s="7"/>
      <c r="L210" s="7"/>
      <c r="M210" s="7"/>
      <c r="N210" s="7"/>
      <c r="O210" s="7">
        <v>3</v>
      </c>
      <c r="P210" s="7">
        <v>1</v>
      </c>
      <c r="Q210" s="7"/>
      <c r="R210" s="7">
        <v>1</v>
      </c>
      <c r="S210" s="215"/>
      <c r="T210" s="215"/>
      <c r="U210" s="119">
        <v>2</v>
      </c>
      <c r="V210" s="119">
        <v>1</v>
      </c>
      <c r="W210" s="119">
        <v>2</v>
      </c>
      <c r="X210" s="119"/>
      <c r="Y210" s="119"/>
      <c r="Z210" s="119">
        <v>1</v>
      </c>
      <c r="AA210" s="7"/>
      <c r="AB210" s="7"/>
      <c r="AC210" s="7"/>
      <c r="AD210" s="7"/>
      <c r="AE210" s="7"/>
      <c r="AF210" s="7"/>
      <c r="AG210" s="7"/>
      <c r="AH210" s="7"/>
      <c r="AI210" s="10">
        <v>2</v>
      </c>
      <c r="AJ210" s="10">
        <v>1</v>
      </c>
    </row>
    <row r="211" spans="1:36" x14ac:dyDescent="0.25">
      <c r="A211" s="180">
        <v>6</v>
      </c>
      <c r="B211" s="7" t="s">
        <v>26</v>
      </c>
      <c r="C211" s="8">
        <f t="shared" si="26"/>
        <v>8</v>
      </c>
      <c r="D211" s="7">
        <f t="shared" si="26"/>
        <v>8</v>
      </c>
      <c r="E211" s="7">
        <f t="shared" si="28"/>
        <v>0</v>
      </c>
      <c r="F211" s="9">
        <f t="shared" si="27"/>
        <v>0</v>
      </c>
      <c r="G211" s="7"/>
      <c r="H211" s="7"/>
      <c r="I211" s="7"/>
      <c r="J211" s="7"/>
      <c r="K211" s="7"/>
      <c r="L211" s="7">
        <v>1</v>
      </c>
      <c r="M211" s="7"/>
      <c r="N211" s="7"/>
      <c r="O211" s="7">
        <v>1</v>
      </c>
      <c r="P211" s="7">
        <v>2</v>
      </c>
      <c r="Q211" s="7">
        <v>2</v>
      </c>
      <c r="R211" s="7">
        <v>2</v>
      </c>
      <c r="S211" s="215">
        <v>1</v>
      </c>
      <c r="T211" s="215"/>
      <c r="U211" s="119">
        <v>3</v>
      </c>
      <c r="V211" s="119">
        <v>1</v>
      </c>
      <c r="W211" s="119">
        <v>1</v>
      </c>
      <c r="X211" s="119"/>
      <c r="Y211" s="119">
        <v>2</v>
      </c>
      <c r="Z211" s="119">
        <v>1</v>
      </c>
      <c r="AA211" s="7"/>
      <c r="AB211" s="7"/>
      <c r="AC211" s="7"/>
      <c r="AD211" s="7"/>
      <c r="AE211" s="7"/>
      <c r="AF211" s="7"/>
      <c r="AG211" s="7"/>
      <c r="AH211" s="7"/>
      <c r="AI211" s="10">
        <v>1</v>
      </c>
      <c r="AJ211" s="10">
        <v>2</v>
      </c>
    </row>
    <row r="212" spans="1:36" x14ac:dyDescent="0.25">
      <c r="A212" s="180">
        <v>7</v>
      </c>
      <c r="B212" s="7" t="s">
        <v>27</v>
      </c>
      <c r="C212" s="8">
        <f t="shared" si="26"/>
        <v>7</v>
      </c>
      <c r="D212" s="7">
        <f t="shared" si="26"/>
        <v>10</v>
      </c>
      <c r="E212" s="7">
        <f t="shared" si="28"/>
        <v>3</v>
      </c>
      <c r="F212" s="9">
        <f t="shared" si="27"/>
        <v>42.857142857142861</v>
      </c>
      <c r="G212" s="7"/>
      <c r="H212" s="7"/>
      <c r="I212" s="7"/>
      <c r="J212" s="7"/>
      <c r="K212" s="7"/>
      <c r="L212" s="7"/>
      <c r="M212" s="7"/>
      <c r="N212" s="7">
        <v>1</v>
      </c>
      <c r="O212" s="7">
        <v>2</v>
      </c>
      <c r="P212" s="7">
        <v>3</v>
      </c>
      <c r="Q212" s="7">
        <v>1</v>
      </c>
      <c r="R212" s="7">
        <v>3</v>
      </c>
      <c r="S212" s="215">
        <v>2</v>
      </c>
      <c r="T212" s="215"/>
      <c r="U212" s="119">
        <v>1</v>
      </c>
      <c r="V212" s="119">
        <v>2</v>
      </c>
      <c r="W212" s="119">
        <v>1</v>
      </c>
      <c r="X212" s="119">
        <v>2</v>
      </c>
      <c r="Y212" s="119"/>
      <c r="Z212" s="119"/>
      <c r="AA212" s="7"/>
      <c r="AB212" s="7"/>
      <c r="AC212" s="7"/>
      <c r="AD212" s="7"/>
      <c r="AE212" s="7"/>
      <c r="AF212" s="7"/>
      <c r="AG212" s="7"/>
      <c r="AH212" s="7"/>
      <c r="AI212" s="10">
        <v>1</v>
      </c>
      <c r="AJ212" s="10">
        <v>1</v>
      </c>
    </row>
    <row r="213" spans="1:36" x14ac:dyDescent="0.25">
      <c r="A213" s="180">
        <v>8</v>
      </c>
      <c r="B213" s="7" t="s">
        <v>28</v>
      </c>
      <c r="C213" s="8">
        <f t="shared" si="26"/>
        <v>11</v>
      </c>
      <c r="D213" s="7">
        <f t="shared" si="26"/>
        <v>16</v>
      </c>
      <c r="E213" s="7">
        <f t="shared" si="28"/>
        <v>5</v>
      </c>
      <c r="F213" s="9">
        <f t="shared" si="27"/>
        <v>45.454545454545467</v>
      </c>
      <c r="G213" s="7"/>
      <c r="H213" s="7"/>
      <c r="I213" s="7"/>
      <c r="J213" s="7"/>
      <c r="K213" s="7"/>
      <c r="L213" s="7"/>
      <c r="M213" s="7">
        <v>1</v>
      </c>
      <c r="N213" s="7"/>
      <c r="O213" s="7">
        <v>7</v>
      </c>
      <c r="P213" s="7">
        <v>7</v>
      </c>
      <c r="Q213" s="7"/>
      <c r="R213" s="7"/>
      <c r="S213" s="215">
        <v>2</v>
      </c>
      <c r="T213" s="215"/>
      <c r="U213" s="119">
        <v>1</v>
      </c>
      <c r="V213" s="119">
        <v>8</v>
      </c>
      <c r="W213" s="119"/>
      <c r="X213" s="119"/>
      <c r="Y213" s="119">
        <v>1</v>
      </c>
      <c r="Z213" s="119">
        <v>8</v>
      </c>
      <c r="AA213" s="7"/>
      <c r="AB213" s="7"/>
      <c r="AC213" s="7"/>
      <c r="AD213" s="7"/>
      <c r="AE213" s="7"/>
      <c r="AF213" s="7"/>
      <c r="AG213" s="7"/>
      <c r="AH213" s="7"/>
      <c r="AI213" s="10"/>
      <c r="AJ213" s="10">
        <v>1</v>
      </c>
    </row>
    <row r="214" spans="1:36" x14ac:dyDescent="0.25">
      <c r="A214" s="180">
        <v>9</v>
      </c>
      <c r="B214" s="7" t="s">
        <v>29</v>
      </c>
      <c r="C214" s="8">
        <f t="shared" si="26"/>
        <v>4</v>
      </c>
      <c r="D214" s="7">
        <f t="shared" si="26"/>
        <v>6</v>
      </c>
      <c r="E214" s="7">
        <f t="shared" si="28"/>
        <v>2</v>
      </c>
      <c r="F214" s="9">
        <v>100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215"/>
      <c r="T214" s="215">
        <v>1</v>
      </c>
      <c r="U214" s="119">
        <v>4</v>
      </c>
      <c r="V214" s="119">
        <v>5</v>
      </c>
      <c r="W214" s="119"/>
      <c r="X214" s="119">
        <v>1</v>
      </c>
      <c r="Y214" s="119">
        <v>4</v>
      </c>
      <c r="Z214" s="119">
        <v>4</v>
      </c>
      <c r="AA214" s="7"/>
      <c r="AB214" s="7"/>
      <c r="AC214" s="7"/>
      <c r="AD214" s="7"/>
      <c r="AE214" s="7"/>
      <c r="AF214" s="7"/>
      <c r="AG214" s="7"/>
      <c r="AH214" s="7"/>
      <c r="AI214" s="10"/>
      <c r="AJ214" s="10"/>
    </row>
    <row r="215" spans="1:36" x14ac:dyDescent="0.25">
      <c r="A215" s="180">
        <v>10</v>
      </c>
      <c r="B215" s="7" t="s">
        <v>30</v>
      </c>
      <c r="C215" s="8">
        <f t="shared" si="26"/>
        <v>14</v>
      </c>
      <c r="D215" s="7">
        <f t="shared" si="26"/>
        <v>4</v>
      </c>
      <c r="E215" s="7">
        <f t="shared" si="28"/>
        <v>-10</v>
      </c>
      <c r="F215" s="9">
        <f t="shared" ref="F215:F222" si="29">D215*100/C215-100</f>
        <v>-71.428571428571431</v>
      </c>
      <c r="G215" s="7"/>
      <c r="H215" s="7"/>
      <c r="I215" s="7">
        <v>1</v>
      </c>
      <c r="J215" s="7"/>
      <c r="K215" s="7">
        <v>1</v>
      </c>
      <c r="L215" s="7"/>
      <c r="M215" s="7"/>
      <c r="N215" s="7"/>
      <c r="O215" s="7">
        <v>3</v>
      </c>
      <c r="P215" s="7">
        <v>1</v>
      </c>
      <c r="Q215" s="7">
        <v>2</v>
      </c>
      <c r="R215" s="7"/>
      <c r="S215" s="215">
        <v>5</v>
      </c>
      <c r="T215" s="215">
        <v>3</v>
      </c>
      <c r="U215" s="119">
        <v>2</v>
      </c>
      <c r="V215" s="119"/>
      <c r="W215" s="119">
        <v>1</v>
      </c>
      <c r="X215" s="119"/>
      <c r="Y215" s="119">
        <v>1</v>
      </c>
      <c r="Z215" s="119"/>
      <c r="AA215" s="7"/>
      <c r="AB215" s="7"/>
      <c r="AC215" s="7"/>
      <c r="AD215" s="7"/>
      <c r="AE215" s="7"/>
      <c r="AF215" s="7"/>
      <c r="AG215" s="7"/>
      <c r="AH215" s="7"/>
      <c r="AI215" s="10"/>
      <c r="AJ215" s="10"/>
    </row>
    <row r="216" spans="1:36" x14ac:dyDescent="0.25">
      <c r="A216" s="180">
        <v>11</v>
      </c>
      <c r="B216" s="7" t="s">
        <v>31</v>
      </c>
      <c r="C216" s="8">
        <f t="shared" si="26"/>
        <v>11</v>
      </c>
      <c r="D216" s="7">
        <f t="shared" si="26"/>
        <v>15</v>
      </c>
      <c r="E216" s="7">
        <f t="shared" si="28"/>
        <v>4</v>
      </c>
      <c r="F216" s="9">
        <f t="shared" si="29"/>
        <v>36.363636363636374</v>
      </c>
      <c r="G216" s="7">
        <v>1</v>
      </c>
      <c r="H216" s="7">
        <v>1</v>
      </c>
      <c r="I216" s="7"/>
      <c r="J216" s="7"/>
      <c r="K216" s="7"/>
      <c r="L216" s="7"/>
      <c r="M216" s="7"/>
      <c r="N216" s="7"/>
      <c r="O216" s="7">
        <v>3</v>
      </c>
      <c r="P216" s="7">
        <v>4</v>
      </c>
      <c r="Q216" s="7">
        <v>1</v>
      </c>
      <c r="R216" s="7">
        <v>1</v>
      </c>
      <c r="S216" s="215">
        <v>1</v>
      </c>
      <c r="T216" s="215">
        <v>2</v>
      </c>
      <c r="U216" s="119">
        <v>4</v>
      </c>
      <c r="V216" s="119">
        <v>5</v>
      </c>
      <c r="W216" s="119">
        <v>2</v>
      </c>
      <c r="X216" s="119">
        <v>1</v>
      </c>
      <c r="Y216" s="119">
        <v>2</v>
      </c>
      <c r="Z216" s="119">
        <v>4</v>
      </c>
      <c r="AA216" s="7"/>
      <c r="AB216" s="7"/>
      <c r="AC216" s="7"/>
      <c r="AD216" s="7"/>
      <c r="AE216" s="7"/>
      <c r="AF216" s="7"/>
      <c r="AG216" s="7"/>
      <c r="AH216" s="7"/>
      <c r="AI216" s="10">
        <v>1</v>
      </c>
      <c r="AJ216" s="10">
        <v>2</v>
      </c>
    </row>
    <row r="217" spans="1:36" x14ac:dyDescent="0.25">
      <c r="A217" s="180">
        <v>12</v>
      </c>
      <c r="B217" s="7" t="s">
        <v>32</v>
      </c>
      <c r="C217" s="8">
        <f t="shared" si="26"/>
        <v>16</v>
      </c>
      <c r="D217" s="7">
        <f t="shared" si="26"/>
        <v>26</v>
      </c>
      <c r="E217" s="7">
        <f t="shared" si="28"/>
        <v>10</v>
      </c>
      <c r="F217" s="9">
        <f t="shared" si="29"/>
        <v>62.5</v>
      </c>
      <c r="G217" s="7">
        <v>1</v>
      </c>
      <c r="H217" s="7"/>
      <c r="I217" s="7"/>
      <c r="J217" s="7"/>
      <c r="K217" s="7"/>
      <c r="L217" s="7"/>
      <c r="M217" s="7"/>
      <c r="N217" s="7"/>
      <c r="O217" s="7">
        <v>4</v>
      </c>
      <c r="P217" s="7">
        <v>7</v>
      </c>
      <c r="Q217" s="7">
        <v>1</v>
      </c>
      <c r="R217" s="7"/>
      <c r="S217" s="215"/>
      <c r="T217" s="215">
        <v>2</v>
      </c>
      <c r="U217" s="119">
        <v>9</v>
      </c>
      <c r="V217" s="119">
        <v>13</v>
      </c>
      <c r="W217" s="119">
        <v>3</v>
      </c>
      <c r="X217" s="119">
        <v>4</v>
      </c>
      <c r="Y217" s="119">
        <v>6</v>
      </c>
      <c r="Z217" s="119">
        <v>9</v>
      </c>
      <c r="AA217" s="7"/>
      <c r="AB217" s="7"/>
      <c r="AC217" s="7"/>
      <c r="AD217" s="7"/>
      <c r="AE217" s="7"/>
      <c r="AF217" s="7"/>
      <c r="AG217" s="7"/>
      <c r="AH217" s="7"/>
      <c r="AI217" s="10">
        <v>1</v>
      </c>
      <c r="AJ217" s="10">
        <v>4</v>
      </c>
    </row>
    <row r="218" spans="1:36" x14ac:dyDescent="0.25">
      <c r="A218" s="180">
        <v>13</v>
      </c>
      <c r="B218" s="7" t="s">
        <v>33</v>
      </c>
      <c r="C218" s="8">
        <f t="shared" si="26"/>
        <v>10</v>
      </c>
      <c r="D218" s="7">
        <f t="shared" si="26"/>
        <v>15</v>
      </c>
      <c r="E218" s="7">
        <f t="shared" si="28"/>
        <v>5</v>
      </c>
      <c r="F218" s="9">
        <f t="shared" si="29"/>
        <v>50</v>
      </c>
      <c r="G218" s="7"/>
      <c r="H218" s="7"/>
      <c r="I218" s="7"/>
      <c r="J218" s="7"/>
      <c r="K218" s="7"/>
      <c r="L218" s="7"/>
      <c r="M218" s="7"/>
      <c r="N218" s="7">
        <v>1</v>
      </c>
      <c r="O218" s="7">
        <v>3</v>
      </c>
      <c r="P218" s="7"/>
      <c r="Q218" s="7"/>
      <c r="R218" s="7"/>
      <c r="S218" s="215">
        <v>2</v>
      </c>
      <c r="T218" s="215">
        <v>4</v>
      </c>
      <c r="U218" s="119">
        <v>4</v>
      </c>
      <c r="V218" s="119">
        <v>9</v>
      </c>
      <c r="W218" s="119">
        <v>2</v>
      </c>
      <c r="X218" s="119">
        <v>4</v>
      </c>
      <c r="Y218" s="119">
        <v>2</v>
      </c>
      <c r="Z218" s="119">
        <v>5</v>
      </c>
      <c r="AA218" s="7"/>
      <c r="AB218" s="7"/>
      <c r="AC218" s="7"/>
      <c r="AD218" s="7"/>
      <c r="AE218" s="7"/>
      <c r="AF218" s="7"/>
      <c r="AG218" s="7"/>
      <c r="AH218" s="7"/>
      <c r="AI218" s="10">
        <v>1</v>
      </c>
      <c r="AJ218" s="10">
        <v>1</v>
      </c>
    </row>
    <row r="219" spans="1:36" ht="15.75" thickBot="1" x14ac:dyDescent="0.3">
      <c r="A219" s="11">
        <v>14</v>
      </c>
      <c r="B219" s="8" t="s">
        <v>34</v>
      </c>
      <c r="C219" s="8">
        <f t="shared" si="26"/>
        <v>11</v>
      </c>
      <c r="D219" s="7">
        <f t="shared" si="26"/>
        <v>10</v>
      </c>
      <c r="E219" s="7">
        <f t="shared" si="28"/>
        <v>-1</v>
      </c>
      <c r="F219" s="9">
        <f t="shared" si="29"/>
        <v>-9.0909090909090935</v>
      </c>
      <c r="G219" s="8"/>
      <c r="H219" s="8"/>
      <c r="I219" s="8"/>
      <c r="J219" s="8"/>
      <c r="K219" s="8"/>
      <c r="L219" s="8"/>
      <c r="M219" s="8">
        <v>1</v>
      </c>
      <c r="N219" s="8"/>
      <c r="O219" s="8">
        <v>4</v>
      </c>
      <c r="P219" s="8">
        <v>6</v>
      </c>
      <c r="Q219" s="8"/>
      <c r="R219" s="8"/>
      <c r="S219" s="216"/>
      <c r="T219" s="216">
        <v>1</v>
      </c>
      <c r="U219" s="120">
        <v>6</v>
      </c>
      <c r="V219" s="120">
        <v>3</v>
      </c>
      <c r="W219" s="119">
        <v>5</v>
      </c>
      <c r="X219" s="119">
        <v>2</v>
      </c>
      <c r="Y219" s="120">
        <v>1</v>
      </c>
      <c r="Z219" s="120">
        <v>1</v>
      </c>
      <c r="AA219" s="8"/>
      <c r="AB219" s="8"/>
      <c r="AC219" s="8"/>
      <c r="AD219" s="8"/>
      <c r="AE219" s="8"/>
      <c r="AF219" s="8"/>
      <c r="AG219" s="8"/>
      <c r="AH219" s="8"/>
      <c r="AI219" s="12"/>
      <c r="AJ219" s="12"/>
    </row>
    <row r="220" spans="1:36" ht="15.75" thickBot="1" x14ac:dyDescent="0.3">
      <c r="A220" s="13">
        <v>15</v>
      </c>
      <c r="B220" s="14" t="s">
        <v>35</v>
      </c>
      <c r="C220" s="8">
        <f t="shared" si="26"/>
        <v>57</v>
      </c>
      <c r="D220" s="7">
        <f t="shared" si="26"/>
        <v>49</v>
      </c>
      <c r="E220" s="7">
        <f t="shared" si="28"/>
        <v>-8</v>
      </c>
      <c r="F220" s="9">
        <f t="shared" si="29"/>
        <v>-14.035087719298247</v>
      </c>
      <c r="G220" s="14"/>
      <c r="H220" s="14">
        <v>1</v>
      </c>
      <c r="I220" s="14"/>
      <c r="J220" s="14"/>
      <c r="K220" s="14">
        <v>1</v>
      </c>
      <c r="L220" s="14">
        <v>2</v>
      </c>
      <c r="M220" s="14">
        <v>4</v>
      </c>
      <c r="N220" s="14">
        <v>2</v>
      </c>
      <c r="O220" s="14">
        <v>23</v>
      </c>
      <c r="P220" s="14">
        <v>20</v>
      </c>
      <c r="Q220" s="14"/>
      <c r="R220" s="14">
        <v>1</v>
      </c>
      <c r="S220" s="217">
        <v>3</v>
      </c>
      <c r="T220" s="217">
        <v>5</v>
      </c>
      <c r="U220" s="121">
        <v>12</v>
      </c>
      <c r="V220" s="121">
        <v>12</v>
      </c>
      <c r="W220" s="119">
        <v>12</v>
      </c>
      <c r="X220" s="119">
        <v>12</v>
      </c>
      <c r="Y220" s="121"/>
      <c r="Z220" s="121"/>
      <c r="AA220" s="14">
        <v>1</v>
      </c>
      <c r="AB220" s="14"/>
      <c r="AC220" s="14">
        <v>3</v>
      </c>
      <c r="AD220" s="14">
        <v>1</v>
      </c>
      <c r="AE220" s="14"/>
      <c r="AF220" s="14"/>
      <c r="AG220" s="14"/>
      <c r="AH220" s="14">
        <v>2</v>
      </c>
      <c r="AI220" s="16">
        <v>10</v>
      </c>
      <c r="AJ220" s="16">
        <v>3</v>
      </c>
    </row>
    <row r="221" spans="1:36" x14ac:dyDescent="0.25">
      <c r="A221" s="17">
        <v>16</v>
      </c>
      <c r="B221" s="18" t="s">
        <v>36</v>
      </c>
      <c r="C221" s="8">
        <f t="shared" si="26"/>
        <v>6</v>
      </c>
      <c r="D221" s="7">
        <f t="shared" si="26"/>
        <v>10</v>
      </c>
      <c r="E221" s="7">
        <f t="shared" si="28"/>
        <v>4</v>
      </c>
      <c r="F221" s="9">
        <f t="shared" si="29"/>
        <v>66.666666666666657</v>
      </c>
      <c r="G221" s="18"/>
      <c r="H221" s="18">
        <v>1</v>
      </c>
      <c r="I221" s="18"/>
      <c r="J221" s="18"/>
      <c r="K221" s="18"/>
      <c r="L221" s="18"/>
      <c r="M221" s="18"/>
      <c r="N221" s="18"/>
      <c r="O221" s="18">
        <v>2</v>
      </c>
      <c r="P221" s="18">
        <v>4</v>
      </c>
      <c r="Q221" s="18"/>
      <c r="R221" s="18"/>
      <c r="S221" s="218"/>
      <c r="T221" s="218">
        <v>1</v>
      </c>
      <c r="U221" s="122">
        <v>3</v>
      </c>
      <c r="V221" s="122">
        <v>1</v>
      </c>
      <c r="W221" s="119">
        <v>2</v>
      </c>
      <c r="X221" s="119">
        <v>1</v>
      </c>
      <c r="Y221" s="122">
        <v>1</v>
      </c>
      <c r="Z221" s="122"/>
      <c r="AA221" s="18"/>
      <c r="AB221" s="18"/>
      <c r="AC221" s="18"/>
      <c r="AD221" s="18"/>
      <c r="AE221" s="18"/>
      <c r="AF221" s="18"/>
      <c r="AG221" s="18"/>
      <c r="AH221" s="18"/>
      <c r="AI221" s="19">
        <v>1</v>
      </c>
      <c r="AJ221" s="19">
        <v>3</v>
      </c>
    </row>
    <row r="222" spans="1:36" ht="15.75" thickBot="1" x14ac:dyDescent="0.3">
      <c r="A222" s="11">
        <v>17</v>
      </c>
      <c r="B222" s="8" t="s">
        <v>37</v>
      </c>
      <c r="C222" s="8">
        <f t="shared" si="26"/>
        <v>9</v>
      </c>
      <c r="D222" s="7">
        <f t="shared" si="26"/>
        <v>7</v>
      </c>
      <c r="E222" s="7">
        <f t="shared" si="28"/>
        <v>-2</v>
      </c>
      <c r="F222" s="9">
        <f t="shared" si="29"/>
        <v>-22.222222222222229</v>
      </c>
      <c r="G222" s="8"/>
      <c r="H222" s="8"/>
      <c r="I222" s="8"/>
      <c r="J222" s="8"/>
      <c r="K222" s="8"/>
      <c r="L222" s="8"/>
      <c r="M222" s="8"/>
      <c r="N222" s="8"/>
      <c r="O222" s="20">
        <v>1</v>
      </c>
      <c r="P222" s="20">
        <v>1</v>
      </c>
      <c r="Q222" s="8"/>
      <c r="R222" s="8"/>
      <c r="S222" s="216">
        <v>1</v>
      </c>
      <c r="T222" s="216">
        <v>2</v>
      </c>
      <c r="U222" s="120">
        <v>6</v>
      </c>
      <c r="V222" s="120">
        <v>3</v>
      </c>
      <c r="W222" s="119">
        <v>1</v>
      </c>
      <c r="X222" s="119">
        <v>2</v>
      </c>
      <c r="Y222" s="120">
        <v>5</v>
      </c>
      <c r="Z222" s="120">
        <v>1</v>
      </c>
      <c r="AA222" s="8"/>
      <c r="AB222" s="8"/>
      <c r="AC222" s="8"/>
      <c r="AD222" s="8"/>
      <c r="AE222" s="8"/>
      <c r="AF222" s="8"/>
      <c r="AG222" s="8"/>
      <c r="AH222" s="8"/>
      <c r="AI222" s="12">
        <v>1</v>
      </c>
      <c r="AJ222" s="12">
        <v>1</v>
      </c>
    </row>
    <row r="223" spans="1:36" ht="15.75" thickBot="1" x14ac:dyDescent="0.3">
      <c r="A223" s="13">
        <v>58</v>
      </c>
      <c r="B223" s="14" t="s">
        <v>38</v>
      </c>
      <c r="C223" s="14">
        <f t="shared" ref="C223:AJ223" si="30">C206+C207+C208+C209+C210+C211+C212+C213+C214+C215+C216+C217+C218+C219+C220+C221+C222</f>
        <v>224</v>
      </c>
      <c r="D223" s="14">
        <f t="shared" si="30"/>
        <v>213</v>
      </c>
      <c r="E223" s="14">
        <f t="shared" si="30"/>
        <v>-11</v>
      </c>
      <c r="F223" s="14">
        <f t="shared" si="30"/>
        <v>93.962331528120998</v>
      </c>
      <c r="G223" s="14">
        <f t="shared" si="30"/>
        <v>2</v>
      </c>
      <c r="H223" s="14">
        <f t="shared" si="30"/>
        <v>3</v>
      </c>
      <c r="I223" s="14">
        <f t="shared" si="30"/>
        <v>1</v>
      </c>
      <c r="J223" s="14">
        <f t="shared" si="30"/>
        <v>0</v>
      </c>
      <c r="K223" s="14">
        <f t="shared" si="30"/>
        <v>4</v>
      </c>
      <c r="L223" s="14">
        <v>5</v>
      </c>
      <c r="M223" s="14">
        <f t="shared" si="30"/>
        <v>8</v>
      </c>
      <c r="N223" s="14">
        <f t="shared" si="30"/>
        <v>4</v>
      </c>
      <c r="O223" s="14">
        <f t="shared" si="30"/>
        <v>66</v>
      </c>
      <c r="P223" s="14">
        <f t="shared" si="30"/>
        <v>71</v>
      </c>
      <c r="Q223" s="14">
        <f t="shared" si="30"/>
        <v>8</v>
      </c>
      <c r="R223" s="14">
        <f t="shared" si="30"/>
        <v>8</v>
      </c>
      <c r="S223" s="121">
        <f t="shared" si="30"/>
        <v>19</v>
      </c>
      <c r="T223" s="121">
        <f t="shared" si="30"/>
        <v>25</v>
      </c>
      <c r="U223" s="121">
        <f t="shared" si="30"/>
        <v>84</v>
      </c>
      <c r="V223" s="121">
        <f t="shared" si="30"/>
        <v>71</v>
      </c>
      <c r="W223" s="121">
        <f t="shared" si="30"/>
        <v>46</v>
      </c>
      <c r="X223" s="121">
        <f t="shared" si="30"/>
        <v>34</v>
      </c>
      <c r="Y223" s="121">
        <f t="shared" si="30"/>
        <v>38</v>
      </c>
      <c r="Z223" s="121">
        <f t="shared" si="30"/>
        <v>37</v>
      </c>
      <c r="AA223" s="14">
        <f t="shared" si="30"/>
        <v>1</v>
      </c>
      <c r="AB223" s="14">
        <f t="shared" si="30"/>
        <v>0</v>
      </c>
      <c r="AC223" s="14">
        <f t="shared" si="30"/>
        <v>3</v>
      </c>
      <c r="AD223" s="14">
        <f t="shared" si="30"/>
        <v>1</v>
      </c>
      <c r="AE223" s="14">
        <f t="shared" si="30"/>
        <v>0</v>
      </c>
      <c r="AF223" s="14">
        <f t="shared" si="30"/>
        <v>0</v>
      </c>
      <c r="AG223" s="14">
        <f t="shared" si="30"/>
        <v>0</v>
      </c>
      <c r="AH223" s="14">
        <f t="shared" si="30"/>
        <v>2</v>
      </c>
      <c r="AI223" s="14">
        <f t="shared" si="30"/>
        <v>28</v>
      </c>
      <c r="AJ223" s="14">
        <f t="shared" si="30"/>
        <v>23</v>
      </c>
    </row>
    <row r="224" spans="1:36" x14ac:dyDescent="0.25">
      <c r="A224" s="17">
        <v>19</v>
      </c>
      <c r="B224" s="18" t="s">
        <v>39</v>
      </c>
      <c r="C224" s="18">
        <f>D223-C223</f>
        <v>-11</v>
      </c>
      <c r="D224" s="18"/>
      <c r="E224" s="18"/>
      <c r="F224" s="18"/>
      <c r="G224" s="18">
        <f>H223-G223</f>
        <v>1</v>
      </c>
      <c r="H224" s="18"/>
      <c r="I224" s="18">
        <f t="shared" ref="I224" si="31">J223-I223</f>
        <v>-1</v>
      </c>
      <c r="J224" s="18"/>
      <c r="K224" s="18">
        <f t="shared" ref="K224" si="32">L223-K223</f>
        <v>1</v>
      </c>
      <c r="L224" s="18"/>
      <c r="M224" s="18">
        <f t="shared" ref="M224" si="33">N223-M223</f>
        <v>-4</v>
      </c>
      <c r="N224" s="21"/>
      <c r="O224" s="18">
        <f t="shared" ref="O224" si="34">P223-O223</f>
        <v>5</v>
      </c>
      <c r="P224" s="18"/>
      <c r="Q224" s="18">
        <f t="shared" ref="Q224" si="35">R223-Q223</f>
        <v>0</v>
      </c>
      <c r="R224" s="18"/>
      <c r="S224" s="122">
        <f t="shared" ref="S224" si="36">T223-S223</f>
        <v>6</v>
      </c>
      <c r="T224" s="122"/>
      <c r="U224" s="122">
        <f t="shared" ref="U224" si="37">V223-U223</f>
        <v>-13</v>
      </c>
      <c r="V224" s="122"/>
      <c r="W224" s="122">
        <f t="shared" ref="W224" si="38">X223-W223</f>
        <v>-12</v>
      </c>
      <c r="X224" s="122">
        <f>X206+X207+X208+X209+X210+X211+X212+X213+X214+X215+X216+X217+X218+X219+X220+X221+X222</f>
        <v>34</v>
      </c>
      <c r="Y224" s="122">
        <f t="shared" ref="Y224" si="39">Z223-Y223</f>
        <v>-1</v>
      </c>
      <c r="Z224" s="122"/>
      <c r="AA224" s="18">
        <f t="shared" ref="AA224" si="40">AB223-AA223</f>
        <v>-1</v>
      </c>
      <c r="AB224" s="18"/>
      <c r="AC224" s="18">
        <f t="shared" ref="AC224" si="41">AD223-AC223</f>
        <v>-2</v>
      </c>
      <c r="AD224" s="196"/>
      <c r="AE224" s="18">
        <f t="shared" ref="AE224" si="42">AF223-AE223</f>
        <v>0</v>
      </c>
      <c r="AF224" s="18"/>
      <c r="AG224" s="18">
        <f t="shared" ref="AG224" si="43">AH223-AG223</f>
        <v>2</v>
      </c>
      <c r="AH224" s="18"/>
      <c r="AI224" s="18">
        <f t="shared" ref="AI224" si="44">AJ223-AI223</f>
        <v>-5</v>
      </c>
      <c r="AJ224" s="18"/>
    </row>
    <row r="225" spans="1:38" ht="63.75" x14ac:dyDescent="0.25">
      <c r="A225" s="113">
        <v>20</v>
      </c>
      <c r="B225" s="113" t="s">
        <v>40</v>
      </c>
      <c r="C225" s="161"/>
      <c r="D225" s="162">
        <f>D223*100/C223-100</f>
        <v>-4.9107142857142918</v>
      </c>
      <c r="E225" s="161"/>
      <c r="F225" s="161"/>
      <c r="G225" s="78"/>
      <c r="H225" s="78">
        <f>H223*100/G223-100</f>
        <v>50</v>
      </c>
      <c r="I225" s="78"/>
      <c r="J225" s="78"/>
      <c r="K225" s="78"/>
      <c r="L225" s="78">
        <f t="shared" ref="L225" si="45">L223*100/K223-100</f>
        <v>25</v>
      </c>
      <c r="M225" s="78">
        <f>M223/100*L223+100</f>
        <v>100.4</v>
      </c>
      <c r="N225" s="78">
        <f>N223/100*M223+100</f>
        <v>100.32</v>
      </c>
      <c r="O225" s="78"/>
      <c r="P225" s="78">
        <f>P223/100*O223+100</f>
        <v>146.86000000000001</v>
      </c>
      <c r="Q225" s="78">
        <f t="shared" ref="Q225" si="46">Q223*100/P223-100</f>
        <v>-88.732394366197184</v>
      </c>
      <c r="R225" s="78"/>
      <c r="S225" s="124"/>
      <c r="T225" s="124">
        <f>T223/100*S223+100</f>
        <v>104.75</v>
      </c>
      <c r="U225" s="124">
        <f t="shared" ref="U225:V225" si="47">U223*100/T223-100</f>
        <v>236</v>
      </c>
      <c r="V225" s="228">
        <f t="shared" si="47"/>
        <v>-15.476190476190482</v>
      </c>
      <c r="W225" s="124"/>
      <c r="X225" s="124"/>
      <c r="Y225" s="124"/>
      <c r="Z225" s="124"/>
      <c r="AA225" s="78"/>
      <c r="AB225" s="78">
        <f>AB223/100*AA223+100</f>
        <v>100</v>
      </c>
      <c r="AC225" s="78"/>
      <c r="AD225" s="78">
        <f>AD223/100*AC223+100</f>
        <v>100.03</v>
      </c>
      <c r="AE225" s="78">
        <v>0</v>
      </c>
      <c r="AF225" s="80"/>
      <c r="AG225" s="78"/>
      <c r="AH225" s="78">
        <v>0</v>
      </c>
      <c r="AI225" s="78"/>
      <c r="AJ225" s="78">
        <f>AJ223/100*AI223+100</f>
        <v>106.44</v>
      </c>
    </row>
    <row r="226" spans="1:38" x14ac:dyDescent="0.25">
      <c r="B226" s="90"/>
      <c r="C226" s="171" t="s">
        <v>248</v>
      </c>
      <c r="T226" s="229"/>
      <c r="V226" s="229"/>
      <c r="AG226" s="83"/>
    </row>
    <row r="228" spans="1:38" x14ac:dyDescent="0.25">
      <c r="A228" s="144"/>
      <c r="B228" s="340" t="s">
        <v>279</v>
      </c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40"/>
      <c r="W228" s="340"/>
      <c r="X228" s="340"/>
      <c r="Y228" s="340"/>
      <c r="Z228" s="340"/>
      <c r="AA228" s="340"/>
      <c r="AB228" s="340"/>
      <c r="AC228" s="340"/>
      <c r="AD228" s="340"/>
      <c r="AE228" s="340"/>
      <c r="AF228" s="340"/>
      <c r="AG228" s="340"/>
      <c r="AH228" s="340"/>
      <c r="AI228" s="340"/>
      <c r="AJ228" s="340"/>
    </row>
    <row r="229" spans="1:38" x14ac:dyDescent="0.25">
      <c r="A229" s="340" t="s">
        <v>0</v>
      </c>
      <c r="B229" s="340"/>
      <c r="C229" s="340"/>
      <c r="D229" s="340"/>
      <c r="E229" s="340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0"/>
      <c r="AB229" s="340"/>
      <c r="AC229" s="340"/>
      <c r="AD229" s="340"/>
      <c r="AE229" s="340"/>
      <c r="AF229" s="340"/>
      <c r="AG229" s="340"/>
      <c r="AH229" s="340"/>
      <c r="AI229" s="340"/>
      <c r="AJ229" s="340"/>
    </row>
    <row r="230" spans="1:38" x14ac:dyDescent="0.25">
      <c r="A230" s="305" t="s">
        <v>1</v>
      </c>
      <c r="B230" s="306" t="s">
        <v>2</v>
      </c>
      <c r="C230" s="306" t="s">
        <v>3</v>
      </c>
      <c r="D230" s="306"/>
      <c r="E230" s="306" t="s">
        <v>4</v>
      </c>
      <c r="F230" s="306"/>
      <c r="G230" s="307" t="s">
        <v>5</v>
      </c>
      <c r="H230" s="307"/>
      <c r="I230" s="308" t="s">
        <v>6</v>
      </c>
      <c r="J230" s="309"/>
      <c r="K230" s="306" t="s">
        <v>7</v>
      </c>
      <c r="L230" s="306"/>
      <c r="M230" s="306" t="s">
        <v>8</v>
      </c>
      <c r="N230" s="306"/>
      <c r="O230" s="308" t="s">
        <v>9</v>
      </c>
      <c r="P230" s="309"/>
      <c r="Q230" s="308" t="s">
        <v>10</v>
      </c>
      <c r="R230" s="309"/>
      <c r="S230" s="308" t="s">
        <v>11</v>
      </c>
      <c r="T230" s="309"/>
      <c r="U230" s="306" t="s">
        <v>12</v>
      </c>
      <c r="V230" s="306"/>
      <c r="W230" s="316" t="s">
        <v>13</v>
      </c>
      <c r="X230" s="317"/>
      <c r="Y230" s="317"/>
      <c r="Z230" s="318"/>
      <c r="AA230" s="307" t="s">
        <v>14</v>
      </c>
      <c r="AB230" s="307"/>
      <c r="AC230" s="307" t="s">
        <v>15</v>
      </c>
      <c r="AD230" s="307"/>
      <c r="AE230" s="307" t="s">
        <v>16</v>
      </c>
      <c r="AF230" s="307"/>
      <c r="AG230" s="308" t="s">
        <v>17</v>
      </c>
      <c r="AH230" s="309"/>
      <c r="AI230" s="319" t="s">
        <v>18</v>
      </c>
      <c r="AJ230" s="320"/>
    </row>
    <row r="231" spans="1:38" ht="45" customHeight="1" x14ac:dyDescent="0.25">
      <c r="A231" s="305"/>
      <c r="B231" s="306"/>
      <c r="C231" s="306"/>
      <c r="D231" s="306"/>
      <c r="E231" s="306"/>
      <c r="F231" s="306"/>
      <c r="G231" s="307"/>
      <c r="H231" s="307"/>
      <c r="I231" s="310"/>
      <c r="J231" s="311"/>
      <c r="K231" s="306"/>
      <c r="L231" s="306"/>
      <c r="M231" s="306"/>
      <c r="N231" s="306"/>
      <c r="O231" s="310"/>
      <c r="P231" s="311"/>
      <c r="Q231" s="310"/>
      <c r="R231" s="311"/>
      <c r="S231" s="310"/>
      <c r="T231" s="311"/>
      <c r="U231" s="306"/>
      <c r="V231" s="306"/>
      <c r="W231" s="323" t="s">
        <v>19</v>
      </c>
      <c r="X231" s="324"/>
      <c r="Y231" s="323" t="s">
        <v>20</v>
      </c>
      <c r="Z231" s="324"/>
      <c r="AA231" s="307"/>
      <c r="AB231" s="307"/>
      <c r="AC231" s="307"/>
      <c r="AD231" s="307"/>
      <c r="AE231" s="307"/>
      <c r="AF231" s="307"/>
      <c r="AG231" s="310"/>
      <c r="AH231" s="311"/>
      <c r="AI231" s="321"/>
      <c r="AJ231" s="322"/>
    </row>
    <row r="232" spans="1:38" ht="45.75" customHeight="1" x14ac:dyDescent="0.25">
      <c r="A232" s="305"/>
      <c r="B232" s="306"/>
      <c r="C232" s="201">
        <v>2014</v>
      </c>
      <c r="D232" s="243">
        <v>2015</v>
      </c>
      <c r="E232" s="201">
        <v>2014</v>
      </c>
      <c r="F232" s="201">
        <v>2015</v>
      </c>
      <c r="G232" s="201">
        <v>2014</v>
      </c>
      <c r="H232" s="201">
        <v>2015</v>
      </c>
      <c r="I232" s="201">
        <v>2014</v>
      </c>
      <c r="J232" s="201">
        <v>2015</v>
      </c>
      <c r="K232" s="201">
        <v>2014</v>
      </c>
      <c r="L232" s="201">
        <v>2015</v>
      </c>
      <c r="M232" s="201">
        <v>2014</v>
      </c>
      <c r="N232" s="201">
        <v>2015</v>
      </c>
      <c r="O232" s="201">
        <v>2014</v>
      </c>
      <c r="P232" s="201">
        <v>2015</v>
      </c>
      <c r="Q232" s="201">
        <v>2014</v>
      </c>
      <c r="R232" s="201">
        <v>2015</v>
      </c>
      <c r="S232" s="244">
        <v>2014</v>
      </c>
      <c r="T232" s="244">
        <v>2015</v>
      </c>
      <c r="U232" s="202">
        <v>2014</v>
      </c>
      <c r="V232" s="202">
        <v>2015</v>
      </c>
      <c r="W232" s="244">
        <v>2014</v>
      </c>
      <c r="X232" s="244">
        <v>2015</v>
      </c>
      <c r="Y232" s="244">
        <v>2014</v>
      </c>
      <c r="Z232" s="244">
        <v>2015</v>
      </c>
      <c r="AA232" s="201">
        <v>2014</v>
      </c>
      <c r="AB232" s="201">
        <v>2015</v>
      </c>
      <c r="AC232" s="201">
        <v>2014</v>
      </c>
      <c r="AD232" s="201">
        <v>2015</v>
      </c>
      <c r="AE232" s="201">
        <v>2014</v>
      </c>
      <c r="AF232" s="201">
        <v>2015</v>
      </c>
      <c r="AG232" s="201">
        <v>2014</v>
      </c>
      <c r="AH232" s="201">
        <v>2015</v>
      </c>
      <c r="AI232" s="201">
        <v>2014</v>
      </c>
      <c r="AJ232" s="201">
        <v>2015</v>
      </c>
      <c r="AK232" s="201"/>
      <c r="AL232" s="201">
        <v>2015</v>
      </c>
    </row>
    <row r="233" spans="1:38" x14ac:dyDescent="0.25">
      <c r="A233" s="200">
        <v>1</v>
      </c>
      <c r="B233" s="7" t="s">
        <v>21</v>
      </c>
      <c r="C233" s="8">
        <f t="shared" ref="C233:D249" si="48">AI233+AG233+AE233+AC233+AA233+U233+S233+Q233+O233+M233+K233+I233+G233</f>
        <v>13</v>
      </c>
      <c r="D233" s="7">
        <f t="shared" si="48"/>
        <v>13</v>
      </c>
      <c r="E233" s="7">
        <f>D233-C233</f>
        <v>0</v>
      </c>
      <c r="F233" s="9">
        <f t="shared" ref="F233:F240" si="49">D233*100/C233-100</f>
        <v>0</v>
      </c>
      <c r="G233" s="7"/>
      <c r="H233" s="7">
        <v>1</v>
      </c>
      <c r="I233" s="7"/>
      <c r="J233" s="7"/>
      <c r="K233" s="7"/>
      <c r="L233" s="7">
        <v>2</v>
      </c>
      <c r="M233" s="7">
        <v>1</v>
      </c>
      <c r="N233" s="7"/>
      <c r="O233" s="7"/>
      <c r="P233" s="7">
        <v>4</v>
      </c>
      <c r="Q233" s="7">
        <v>1</v>
      </c>
      <c r="R233" s="7"/>
      <c r="S233" s="119"/>
      <c r="T233" s="215">
        <v>1</v>
      </c>
      <c r="U233" s="119">
        <v>11</v>
      </c>
      <c r="V233" s="119">
        <v>3</v>
      </c>
      <c r="W233" s="119">
        <v>5</v>
      </c>
      <c r="X233" s="119">
        <v>1</v>
      </c>
      <c r="Y233" s="119">
        <v>6</v>
      </c>
      <c r="Z233" s="119">
        <v>2</v>
      </c>
      <c r="AA233" s="7"/>
      <c r="AB233" s="7"/>
      <c r="AC233" s="7"/>
      <c r="AD233" s="7"/>
      <c r="AE233" s="7"/>
      <c r="AF233" s="7"/>
      <c r="AG233" s="7"/>
      <c r="AH233" s="7"/>
      <c r="AI233" s="10"/>
      <c r="AJ233" s="10">
        <v>2</v>
      </c>
    </row>
    <row r="234" spans="1:38" x14ac:dyDescent="0.25">
      <c r="A234" s="200">
        <v>2</v>
      </c>
      <c r="B234" s="7" t="s">
        <v>22</v>
      </c>
      <c r="C234" s="8">
        <f t="shared" si="48"/>
        <v>17</v>
      </c>
      <c r="D234" s="7">
        <f t="shared" si="48"/>
        <v>7</v>
      </c>
      <c r="E234" s="7">
        <f t="shared" ref="E234:E249" si="50">D234-C234</f>
        <v>-10</v>
      </c>
      <c r="F234" s="9">
        <f t="shared" si="49"/>
        <v>-58.823529411764703</v>
      </c>
      <c r="G234" s="7"/>
      <c r="H234" s="7"/>
      <c r="I234" s="7"/>
      <c r="J234" s="7"/>
      <c r="K234" s="7">
        <v>2</v>
      </c>
      <c r="L234" s="7"/>
      <c r="M234" s="7">
        <v>1</v>
      </c>
      <c r="N234" s="7"/>
      <c r="O234" s="7">
        <v>5</v>
      </c>
      <c r="P234" s="7">
        <v>3</v>
      </c>
      <c r="Q234" s="7"/>
      <c r="R234" s="7"/>
      <c r="S234" s="215">
        <v>2</v>
      </c>
      <c r="T234" s="215">
        <v>3</v>
      </c>
      <c r="U234" s="119">
        <v>5</v>
      </c>
      <c r="V234" s="119">
        <v>1</v>
      </c>
      <c r="W234" s="119">
        <v>3</v>
      </c>
      <c r="X234" s="119">
        <v>1</v>
      </c>
      <c r="Y234" s="119">
        <v>2</v>
      </c>
      <c r="Z234" s="119"/>
      <c r="AA234" s="7"/>
      <c r="AB234" s="7"/>
      <c r="AC234" s="7"/>
      <c r="AD234" s="7"/>
      <c r="AE234" s="7"/>
      <c r="AF234" s="7"/>
      <c r="AG234" s="7"/>
      <c r="AH234" s="7"/>
      <c r="AI234" s="10">
        <v>2</v>
      </c>
      <c r="AJ234" s="10"/>
    </row>
    <row r="235" spans="1:38" x14ac:dyDescent="0.25">
      <c r="A235" s="200">
        <v>3</v>
      </c>
      <c r="B235" s="7" t="s">
        <v>23</v>
      </c>
      <c r="C235" s="8">
        <f t="shared" si="48"/>
        <v>17</v>
      </c>
      <c r="D235" s="7">
        <f t="shared" si="48"/>
        <v>10</v>
      </c>
      <c r="E235" s="7">
        <f t="shared" si="50"/>
        <v>-7</v>
      </c>
      <c r="F235" s="9">
        <f t="shared" si="49"/>
        <v>-41.176470588235297</v>
      </c>
      <c r="G235" s="7"/>
      <c r="H235" s="7"/>
      <c r="I235" s="7"/>
      <c r="J235" s="7"/>
      <c r="K235" s="7">
        <v>1</v>
      </c>
      <c r="L235" s="7"/>
      <c r="M235" s="7"/>
      <c r="N235" s="7"/>
      <c r="O235" s="7">
        <v>3</v>
      </c>
      <c r="P235" s="7">
        <v>7</v>
      </c>
      <c r="Q235" s="7"/>
      <c r="R235" s="7"/>
      <c r="S235" s="215">
        <v>2</v>
      </c>
      <c r="T235" s="215"/>
      <c r="U235" s="119">
        <v>7</v>
      </c>
      <c r="V235" s="119">
        <v>3</v>
      </c>
      <c r="W235" s="119">
        <v>4</v>
      </c>
      <c r="X235" s="119">
        <v>2</v>
      </c>
      <c r="Y235" s="119">
        <v>3</v>
      </c>
      <c r="Z235" s="119">
        <v>1</v>
      </c>
      <c r="AA235" s="7"/>
      <c r="AB235" s="7"/>
      <c r="AC235" s="7"/>
      <c r="AD235" s="7"/>
      <c r="AE235" s="7"/>
      <c r="AF235" s="7"/>
      <c r="AG235" s="7"/>
      <c r="AH235" s="7"/>
      <c r="AI235" s="10">
        <v>4</v>
      </c>
      <c r="AJ235" s="10"/>
    </row>
    <row r="236" spans="1:38" x14ac:dyDescent="0.25">
      <c r="A236" s="11">
        <v>4</v>
      </c>
      <c r="B236" s="7" t="s">
        <v>24</v>
      </c>
      <c r="C236" s="8">
        <f t="shared" si="48"/>
        <v>11</v>
      </c>
      <c r="D236" s="7">
        <f t="shared" si="48"/>
        <v>7</v>
      </c>
      <c r="E236" s="7">
        <f t="shared" si="50"/>
        <v>-4</v>
      </c>
      <c r="F236" s="9">
        <f t="shared" si="49"/>
        <v>-36.363636363636367</v>
      </c>
      <c r="G236" s="8"/>
      <c r="H236" s="8"/>
      <c r="I236" s="8"/>
      <c r="J236" s="8"/>
      <c r="K236" s="8"/>
      <c r="L236" s="8"/>
      <c r="M236" s="8"/>
      <c r="N236" s="8"/>
      <c r="O236" s="8">
        <v>2</v>
      </c>
      <c r="P236" s="8">
        <v>5</v>
      </c>
      <c r="Q236" s="8"/>
      <c r="R236" s="8"/>
      <c r="S236" s="216"/>
      <c r="T236" s="216"/>
      <c r="U236" s="120">
        <v>8</v>
      </c>
      <c r="V236" s="120">
        <v>2</v>
      </c>
      <c r="W236" s="119">
        <v>2</v>
      </c>
      <c r="X236" s="119">
        <v>1</v>
      </c>
      <c r="Y236" s="120">
        <v>6</v>
      </c>
      <c r="Z236" s="120">
        <v>1</v>
      </c>
      <c r="AA236" s="8"/>
      <c r="AB236" s="8"/>
      <c r="AC236" s="8"/>
      <c r="AD236" s="8"/>
      <c r="AE236" s="8"/>
      <c r="AF236" s="8"/>
      <c r="AG236" s="8"/>
      <c r="AH236" s="8"/>
      <c r="AI236" s="12">
        <v>1</v>
      </c>
      <c r="AJ236" s="12"/>
    </row>
    <row r="237" spans="1:38" x14ac:dyDescent="0.25">
      <c r="A237" s="200">
        <v>5</v>
      </c>
      <c r="B237" s="7" t="s">
        <v>25</v>
      </c>
      <c r="C237" s="8">
        <f t="shared" si="48"/>
        <v>7</v>
      </c>
      <c r="D237" s="7">
        <f t="shared" si="48"/>
        <v>4</v>
      </c>
      <c r="E237" s="7">
        <f t="shared" si="50"/>
        <v>-3</v>
      </c>
      <c r="F237" s="9">
        <f t="shared" si="49"/>
        <v>-42.857142857142854</v>
      </c>
      <c r="G237" s="7"/>
      <c r="H237" s="7"/>
      <c r="I237" s="7"/>
      <c r="J237" s="7"/>
      <c r="K237" s="7"/>
      <c r="L237" s="7"/>
      <c r="M237" s="7"/>
      <c r="N237" s="7"/>
      <c r="O237" s="7">
        <v>3</v>
      </c>
      <c r="P237" s="7">
        <v>1</v>
      </c>
      <c r="Q237" s="7"/>
      <c r="R237" s="7">
        <v>1</v>
      </c>
      <c r="S237" s="215"/>
      <c r="T237" s="215"/>
      <c r="U237" s="119">
        <v>2</v>
      </c>
      <c r="V237" s="119">
        <v>1</v>
      </c>
      <c r="W237" s="119">
        <v>2</v>
      </c>
      <c r="X237" s="119"/>
      <c r="Y237" s="119"/>
      <c r="Z237" s="119">
        <v>1</v>
      </c>
      <c r="AA237" s="7"/>
      <c r="AB237" s="7"/>
      <c r="AC237" s="7"/>
      <c r="AD237" s="7"/>
      <c r="AE237" s="7"/>
      <c r="AF237" s="7"/>
      <c r="AG237" s="7"/>
      <c r="AH237" s="7"/>
      <c r="AI237" s="10">
        <v>2</v>
      </c>
      <c r="AJ237" s="10">
        <v>1</v>
      </c>
    </row>
    <row r="238" spans="1:38" x14ac:dyDescent="0.25">
      <c r="A238" s="200">
        <v>6</v>
      </c>
      <c r="B238" s="7" t="s">
        <v>26</v>
      </c>
      <c r="C238" s="8">
        <f t="shared" si="48"/>
        <v>11</v>
      </c>
      <c r="D238" s="7">
        <f t="shared" si="48"/>
        <v>11</v>
      </c>
      <c r="E238" s="7">
        <f t="shared" si="50"/>
        <v>0</v>
      </c>
      <c r="F238" s="9">
        <f t="shared" si="49"/>
        <v>0</v>
      </c>
      <c r="G238" s="7"/>
      <c r="H238" s="7"/>
      <c r="I238" s="7"/>
      <c r="J238" s="7"/>
      <c r="K238" s="7"/>
      <c r="L238" s="7">
        <v>1</v>
      </c>
      <c r="M238" s="7"/>
      <c r="N238" s="7"/>
      <c r="O238" s="7">
        <v>3</v>
      </c>
      <c r="P238" s="7">
        <v>3</v>
      </c>
      <c r="Q238" s="7">
        <v>2</v>
      </c>
      <c r="R238" s="7">
        <v>2</v>
      </c>
      <c r="S238" s="215">
        <v>1</v>
      </c>
      <c r="T238" s="215"/>
      <c r="U238" s="119">
        <v>4</v>
      </c>
      <c r="V238" s="119">
        <v>1</v>
      </c>
      <c r="W238" s="119">
        <v>2</v>
      </c>
      <c r="X238" s="119"/>
      <c r="Y238" s="119">
        <v>2</v>
      </c>
      <c r="Z238" s="119">
        <v>1</v>
      </c>
      <c r="AA238" s="7"/>
      <c r="AB238" s="7">
        <v>1</v>
      </c>
      <c r="AC238" s="7"/>
      <c r="AD238" s="7"/>
      <c r="AE238" s="7"/>
      <c r="AF238" s="7"/>
      <c r="AG238" s="7"/>
      <c r="AH238" s="7"/>
      <c r="AI238" s="10">
        <v>1</v>
      </c>
      <c r="AJ238" s="10">
        <v>3</v>
      </c>
    </row>
    <row r="239" spans="1:38" x14ac:dyDescent="0.25">
      <c r="A239" s="200">
        <v>7</v>
      </c>
      <c r="B239" s="7" t="s">
        <v>27</v>
      </c>
      <c r="C239" s="8">
        <f t="shared" si="48"/>
        <v>10</v>
      </c>
      <c r="D239" s="7">
        <f t="shared" si="48"/>
        <v>10</v>
      </c>
      <c r="E239" s="7">
        <f t="shared" si="50"/>
        <v>0</v>
      </c>
      <c r="F239" s="9">
        <f t="shared" si="49"/>
        <v>0</v>
      </c>
      <c r="G239" s="7"/>
      <c r="H239" s="7"/>
      <c r="I239" s="7"/>
      <c r="J239" s="7"/>
      <c r="K239" s="7"/>
      <c r="L239" s="7"/>
      <c r="M239" s="7"/>
      <c r="N239" s="7">
        <v>1</v>
      </c>
      <c r="O239" s="7">
        <v>2</v>
      </c>
      <c r="P239" s="7">
        <v>3</v>
      </c>
      <c r="Q239" s="7">
        <v>1</v>
      </c>
      <c r="R239" s="7">
        <v>3</v>
      </c>
      <c r="S239" s="215">
        <v>3</v>
      </c>
      <c r="T239" s="215"/>
      <c r="U239" s="119">
        <v>3</v>
      </c>
      <c r="V239" s="119">
        <v>3</v>
      </c>
      <c r="W239" s="119">
        <v>1</v>
      </c>
      <c r="X239" s="119">
        <v>3</v>
      </c>
      <c r="Y239" s="119">
        <v>2</v>
      </c>
      <c r="Z239" s="119"/>
      <c r="AA239" s="7"/>
      <c r="AB239" s="7"/>
      <c r="AC239" s="7"/>
      <c r="AD239" s="7"/>
      <c r="AE239" s="7"/>
      <c r="AF239" s="7"/>
      <c r="AG239" s="7"/>
      <c r="AH239" s="7"/>
      <c r="AI239" s="10">
        <v>1</v>
      </c>
      <c r="AJ239" s="10"/>
    </row>
    <row r="240" spans="1:38" x14ac:dyDescent="0.25">
      <c r="A240" s="200">
        <v>8</v>
      </c>
      <c r="B240" s="7" t="s">
        <v>28</v>
      </c>
      <c r="C240" s="8">
        <f t="shared" si="48"/>
        <v>12</v>
      </c>
      <c r="D240" s="7">
        <f t="shared" si="48"/>
        <v>16</v>
      </c>
      <c r="E240" s="7">
        <f t="shared" si="50"/>
        <v>4</v>
      </c>
      <c r="F240" s="9">
        <f t="shared" si="49"/>
        <v>33.333333333333343</v>
      </c>
      <c r="G240" s="7"/>
      <c r="H240" s="7"/>
      <c r="I240" s="7"/>
      <c r="J240" s="7"/>
      <c r="K240" s="7"/>
      <c r="L240" s="7"/>
      <c r="M240" s="7">
        <v>1</v>
      </c>
      <c r="N240" s="7"/>
      <c r="O240" s="7">
        <v>7</v>
      </c>
      <c r="P240" s="7">
        <v>7</v>
      </c>
      <c r="Q240" s="7"/>
      <c r="R240" s="7"/>
      <c r="S240" s="215">
        <v>2</v>
      </c>
      <c r="T240" s="215"/>
      <c r="U240" s="119">
        <v>2</v>
      </c>
      <c r="V240" s="119">
        <v>8</v>
      </c>
      <c r="W240" s="119">
        <v>1</v>
      </c>
      <c r="X240" s="119"/>
      <c r="Y240" s="119">
        <v>1</v>
      </c>
      <c r="Z240" s="119">
        <v>8</v>
      </c>
      <c r="AA240" s="7"/>
      <c r="AB240" s="7"/>
      <c r="AC240" s="7"/>
      <c r="AD240" s="7"/>
      <c r="AE240" s="7"/>
      <c r="AF240" s="7"/>
      <c r="AG240" s="7"/>
      <c r="AH240" s="7"/>
      <c r="AI240" s="10"/>
      <c r="AJ240" s="10">
        <v>1</v>
      </c>
    </row>
    <row r="241" spans="1:36" x14ac:dyDescent="0.25">
      <c r="A241" s="200">
        <v>9</v>
      </c>
      <c r="B241" s="7" t="s">
        <v>29</v>
      </c>
      <c r="C241" s="8">
        <f t="shared" si="48"/>
        <v>4</v>
      </c>
      <c r="D241" s="7">
        <f t="shared" si="48"/>
        <v>8</v>
      </c>
      <c r="E241" s="7">
        <f t="shared" si="50"/>
        <v>4</v>
      </c>
      <c r="F241" s="9">
        <v>100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215"/>
      <c r="T241" s="215">
        <v>1</v>
      </c>
      <c r="U241" s="119">
        <v>4</v>
      </c>
      <c r="V241" s="119">
        <v>7</v>
      </c>
      <c r="W241" s="119"/>
      <c r="X241" s="119">
        <v>1</v>
      </c>
      <c r="Y241" s="119">
        <v>4</v>
      </c>
      <c r="Z241" s="119">
        <v>6</v>
      </c>
      <c r="AA241" s="7"/>
      <c r="AB241" s="7"/>
      <c r="AC241" s="7"/>
      <c r="AD241" s="7"/>
      <c r="AE241" s="7"/>
      <c r="AF241" s="7"/>
      <c r="AG241" s="7"/>
      <c r="AH241" s="7"/>
      <c r="AI241" s="10"/>
      <c r="AJ241" s="10"/>
    </row>
    <row r="242" spans="1:36" x14ac:dyDescent="0.25">
      <c r="A242" s="200">
        <v>10</v>
      </c>
      <c r="B242" s="7" t="s">
        <v>30</v>
      </c>
      <c r="C242" s="8">
        <f t="shared" si="48"/>
        <v>14</v>
      </c>
      <c r="D242" s="7">
        <f t="shared" si="48"/>
        <v>4</v>
      </c>
      <c r="E242" s="7">
        <f t="shared" si="50"/>
        <v>-10</v>
      </c>
      <c r="F242" s="9">
        <f t="shared" ref="F242:F249" si="51">D242*100/C242-100</f>
        <v>-71.428571428571431</v>
      </c>
      <c r="G242" s="7"/>
      <c r="H242" s="7"/>
      <c r="I242" s="7">
        <v>1</v>
      </c>
      <c r="J242" s="7"/>
      <c r="K242" s="7">
        <v>1</v>
      </c>
      <c r="L242" s="7"/>
      <c r="M242" s="7"/>
      <c r="N242" s="7"/>
      <c r="O242" s="7">
        <v>3</v>
      </c>
      <c r="P242" s="7">
        <v>1</v>
      </c>
      <c r="Q242" s="7">
        <v>2</v>
      </c>
      <c r="R242" s="7"/>
      <c r="S242" s="215">
        <v>5</v>
      </c>
      <c r="T242" s="215">
        <v>3</v>
      </c>
      <c r="U242" s="119">
        <v>2</v>
      </c>
      <c r="V242" s="119"/>
      <c r="W242" s="119">
        <v>1</v>
      </c>
      <c r="X242" s="119"/>
      <c r="Y242" s="119">
        <v>1</v>
      </c>
      <c r="Z242" s="119"/>
      <c r="AA242" s="7"/>
      <c r="AB242" s="7"/>
      <c r="AC242" s="7"/>
      <c r="AD242" s="7"/>
      <c r="AE242" s="7"/>
      <c r="AF242" s="7"/>
      <c r="AG242" s="7"/>
      <c r="AH242" s="7"/>
      <c r="AI242" s="10"/>
      <c r="AJ242" s="10"/>
    </row>
    <row r="243" spans="1:36" x14ac:dyDescent="0.25">
      <c r="A243" s="200">
        <v>11</v>
      </c>
      <c r="B243" s="7" t="s">
        <v>31</v>
      </c>
      <c r="C243" s="8">
        <f t="shared" si="48"/>
        <v>13</v>
      </c>
      <c r="D243" s="7">
        <f t="shared" si="48"/>
        <v>16</v>
      </c>
      <c r="E243" s="7">
        <f t="shared" si="50"/>
        <v>3</v>
      </c>
      <c r="F243" s="9">
        <f t="shared" si="51"/>
        <v>23.07692307692308</v>
      </c>
      <c r="G243" s="7">
        <v>1</v>
      </c>
      <c r="H243" s="7">
        <v>1</v>
      </c>
      <c r="I243" s="7"/>
      <c r="J243" s="7"/>
      <c r="K243" s="7"/>
      <c r="L243" s="7"/>
      <c r="M243" s="7"/>
      <c r="N243" s="7"/>
      <c r="O243" s="7">
        <v>3</v>
      </c>
      <c r="P243" s="7">
        <v>4</v>
      </c>
      <c r="Q243" s="7">
        <v>1</v>
      </c>
      <c r="R243" s="7">
        <v>1</v>
      </c>
      <c r="S243" s="215">
        <v>2</v>
      </c>
      <c r="T243" s="215">
        <v>3</v>
      </c>
      <c r="U243" s="119">
        <v>5</v>
      </c>
      <c r="V243" s="119">
        <v>5</v>
      </c>
      <c r="W243" s="119">
        <v>2</v>
      </c>
      <c r="X243" s="119">
        <v>1</v>
      </c>
      <c r="Y243" s="119">
        <v>3</v>
      </c>
      <c r="Z243" s="119">
        <v>4</v>
      </c>
      <c r="AA243" s="7"/>
      <c r="AB243" s="7"/>
      <c r="AC243" s="7"/>
      <c r="AD243" s="7"/>
      <c r="AE243" s="7"/>
      <c r="AF243" s="7"/>
      <c r="AG243" s="7"/>
      <c r="AH243" s="7"/>
      <c r="AI243" s="10">
        <v>1</v>
      </c>
      <c r="AJ243" s="10">
        <v>2</v>
      </c>
    </row>
    <row r="244" spans="1:36" x14ac:dyDescent="0.25">
      <c r="A244" s="200">
        <v>12</v>
      </c>
      <c r="B244" s="7" t="s">
        <v>32</v>
      </c>
      <c r="C244" s="8">
        <f t="shared" si="48"/>
        <v>16</v>
      </c>
      <c r="D244" s="7">
        <f t="shared" si="48"/>
        <v>31</v>
      </c>
      <c r="E244" s="7">
        <f t="shared" si="50"/>
        <v>15</v>
      </c>
      <c r="F244" s="9">
        <f t="shared" si="51"/>
        <v>93.75</v>
      </c>
      <c r="G244" s="7">
        <v>1</v>
      </c>
      <c r="H244" s="7"/>
      <c r="I244" s="7"/>
      <c r="J244" s="7"/>
      <c r="K244" s="7"/>
      <c r="L244" s="7"/>
      <c r="M244" s="7"/>
      <c r="N244" s="7"/>
      <c r="O244" s="7">
        <v>4</v>
      </c>
      <c r="P244" s="7">
        <v>9</v>
      </c>
      <c r="Q244" s="7">
        <v>1</v>
      </c>
      <c r="R244" s="7"/>
      <c r="S244" s="215"/>
      <c r="T244" s="215">
        <v>2</v>
      </c>
      <c r="U244" s="119">
        <v>8</v>
      </c>
      <c r="V244" s="119">
        <v>15</v>
      </c>
      <c r="W244" s="119">
        <v>3</v>
      </c>
      <c r="X244" s="119">
        <v>5</v>
      </c>
      <c r="Y244" s="119">
        <v>5</v>
      </c>
      <c r="Z244" s="119">
        <v>10</v>
      </c>
      <c r="AA244" s="7"/>
      <c r="AB244" s="7"/>
      <c r="AC244" s="7"/>
      <c r="AD244" s="7"/>
      <c r="AE244" s="7"/>
      <c r="AF244" s="7"/>
      <c r="AG244" s="7"/>
      <c r="AH244" s="7"/>
      <c r="AI244" s="10">
        <v>2</v>
      </c>
      <c r="AJ244" s="10">
        <v>5</v>
      </c>
    </row>
    <row r="245" spans="1:36" x14ac:dyDescent="0.25">
      <c r="A245" s="200">
        <v>13</v>
      </c>
      <c r="B245" s="7" t="s">
        <v>33</v>
      </c>
      <c r="C245" s="8">
        <f t="shared" si="48"/>
        <v>12</v>
      </c>
      <c r="D245" s="7">
        <f t="shared" si="48"/>
        <v>16</v>
      </c>
      <c r="E245" s="7">
        <f t="shared" si="50"/>
        <v>4</v>
      </c>
      <c r="F245" s="9">
        <f t="shared" si="51"/>
        <v>33.333333333333343</v>
      </c>
      <c r="G245" s="7"/>
      <c r="H245" s="7"/>
      <c r="I245" s="7"/>
      <c r="J245" s="7"/>
      <c r="K245" s="7"/>
      <c r="L245" s="7"/>
      <c r="M245" s="7"/>
      <c r="N245" s="7">
        <v>1</v>
      </c>
      <c r="O245" s="7">
        <v>2</v>
      </c>
      <c r="P245" s="7"/>
      <c r="Q245" s="7"/>
      <c r="R245" s="7"/>
      <c r="S245" s="215">
        <v>4</v>
      </c>
      <c r="T245" s="215">
        <v>4</v>
      </c>
      <c r="U245" s="119">
        <v>5</v>
      </c>
      <c r="V245" s="119">
        <v>11</v>
      </c>
      <c r="W245" s="119">
        <v>2</v>
      </c>
      <c r="X245" s="119">
        <v>5</v>
      </c>
      <c r="Y245" s="119">
        <v>3</v>
      </c>
      <c r="Z245" s="119">
        <v>6</v>
      </c>
      <c r="AA245" s="7"/>
      <c r="AB245" s="7"/>
      <c r="AC245" s="7"/>
      <c r="AD245" s="7"/>
      <c r="AE245" s="7"/>
      <c r="AF245" s="7"/>
      <c r="AG245" s="7"/>
      <c r="AH245" s="7"/>
      <c r="AI245" s="10">
        <v>1</v>
      </c>
      <c r="AJ245" s="10"/>
    </row>
    <row r="246" spans="1:36" ht="15.75" thickBot="1" x14ac:dyDescent="0.3">
      <c r="A246" s="11">
        <v>14</v>
      </c>
      <c r="B246" s="8" t="s">
        <v>34</v>
      </c>
      <c r="C246" s="8">
        <f t="shared" si="48"/>
        <v>15</v>
      </c>
      <c r="D246" s="7">
        <f t="shared" si="48"/>
        <v>12</v>
      </c>
      <c r="E246" s="7">
        <f t="shared" si="50"/>
        <v>-3</v>
      </c>
      <c r="F246" s="9">
        <f t="shared" si="51"/>
        <v>-20</v>
      </c>
      <c r="G246" s="8"/>
      <c r="H246" s="8"/>
      <c r="I246" s="8"/>
      <c r="J246" s="8"/>
      <c r="K246" s="8"/>
      <c r="L246" s="8"/>
      <c r="M246" s="8">
        <v>2</v>
      </c>
      <c r="N246" s="8"/>
      <c r="O246" s="8">
        <v>4</v>
      </c>
      <c r="P246" s="8">
        <v>7</v>
      </c>
      <c r="Q246" s="8"/>
      <c r="R246" s="8"/>
      <c r="S246" s="216">
        <v>1</v>
      </c>
      <c r="T246" s="216">
        <v>1</v>
      </c>
      <c r="U246" s="120">
        <v>8</v>
      </c>
      <c r="V246" s="120">
        <v>4</v>
      </c>
      <c r="W246" s="119">
        <v>6</v>
      </c>
      <c r="X246" s="119">
        <v>2</v>
      </c>
      <c r="Y246" s="120">
        <v>2</v>
      </c>
      <c r="Z246" s="120">
        <v>2</v>
      </c>
      <c r="AA246" s="8"/>
      <c r="AB246" s="8"/>
      <c r="AC246" s="8"/>
      <c r="AD246" s="8"/>
      <c r="AE246" s="8"/>
      <c r="AF246" s="8"/>
      <c r="AG246" s="8"/>
      <c r="AH246" s="8"/>
      <c r="AI246" s="12"/>
      <c r="AJ246" s="12"/>
    </row>
    <row r="247" spans="1:36" ht="15.75" thickBot="1" x14ac:dyDescent="0.3">
      <c r="A247" s="13">
        <v>15</v>
      </c>
      <c r="B247" s="14" t="s">
        <v>35</v>
      </c>
      <c r="C247" s="8">
        <f t="shared" si="48"/>
        <v>65</v>
      </c>
      <c r="D247" s="7">
        <f t="shared" si="48"/>
        <v>51</v>
      </c>
      <c r="E247" s="7">
        <f t="shared" si="50"/>
        <v>-14</v>
      </c>
      <c r="F247" s="9">
        <f t="shared" si="51"/>
        <v>-21.538461538461533</v>
      </c>
      <c r="G247" s="14"/>
      <c r="H247" s="14">
        <v>1</v>
      </c>
      <c r="I247" s="14"/>
      <c r="J247" s="14"/>
      <c r="K247" s="14">
        <v>1</v>
      </c>
      <c r="L247" s="14">
        <v>2</v>
      </c>
      <c r="M247" s="14">
        <v>5</v>
      </c>
      <c r="N247" s="14">
        <v>2</v>
      </c>
      <c r="O247" s="14">
        <v>24</v>
      </c>
      <c r="P247" s="14">
        <v>21</v>
      </c>
      <c r="Q247" s="14">
        <v>1</v>
      </c>
      <c r="R247" s="14">
        <v>1</v>
      </c>
      <c r="S247" s="217">
        <v>3</v>
      </c>
      <c r="T247" s="217">
        <v>6</v>
      </c>
      <c r="U247" s="121">
        <v>13</v>
      </c>
      <c r="V247" s="121">
        <v>12</v>
      </c>
      <c r="W247" s="119">
        <v>13</v>
      </c>
      <c r="X247" s="119">
        <v>12</v>
      </c>
      <c r="Y247" s="121"/>
      <c r="Z247" s="121"/>
      <c r="AA247" s="14">
        <v>1</v>
      </c>
      <c r="AB247" s="14"/>
      <c r="AC247" s="14">
        <v>3</v>
      </c>
      <c r="AD247" s="14">
        <v>1</v>
      </c>
      <c r="AE247" s="14"/>
      <c r="AF247" s="14"/>
      <c r="AG247" s="14">
        <v>1</v>
      </c>
      <c r="AH247" s="14">
        <v>2</v>
      </c>
      <c r="AI247" s="16">
        <v>13</v>
      </c>
      <c r="AJ247" s="16">
        <v>3</v>
      </c>
    </row>
    <row r="248" spans="1:36" x14ac:dyDescent="0.25">
      <c r="A248" s="17">
        <v>16</v>
      </c>
      <c r="B248" s="18" t="s">
        <v>36</v>
      </c>
      <c r="C248" s="8">
        <f t="shared" si="48"/>
        <v>8</v>
      </c>
      <c r="D248" s="7">
        <f t="shared" si="48"/>
        <v>8</v>
      </c>
      <c r="E248" s="7">
        <f t="shared" si="50"/>
        <v>0</v>
      </c>
      <c r="F248" s="9">
        <f t="shared" si="51"/>
        <v>0</v>
      </c>
      <c r="G248" s="18"/>
      <c r="H248" s="18">
        <v>1</v>
      </c>
      <c r="I248" s="18"/>
      <c r="J248" s="18"/>
      <c r="K248" s="18"/>
      <c r="L248" s="18"/>
      <c r="M248" s="18"/>
      <c r="N248" s="18"/>
      <c r="O248" s="18">
        <v>2</v>
      </c>
      <c r="P248" s="18">
        <v>4</v>
      </c>
      <c r="Q248" s="18"/>
      <c r="R248" s="18"/>
      <c r="S248" s="218"/>
      <c r="T248" s="218"/>
      <c r="U248" s="122">
        <v>3</v>
      </c>
      <c r="V248" s="122">
        <v>1</v>
      </c>
      <c r="W248" s="119">
        <v>2</v>
      </c>
      <c r="X248" s="119">
        <v>1</v>
      </c>
      <c r="Y248" s="122">
        <v>1</v>
      </c>
      <c r="Z248" s="122"/>
      <c r="AA248" s="18"/>
      <c r="AB248" s="18"/>
      <c r="AC248" s="18"/>
      <c r="AD248" s="18"/>
      <c r="AE248" s="18"/>
      <c r="AF248" s="18"/>
      <c r="AG248" s="18"/>
      <c r="AH248" s="18"/>
      <c r="AI248" s="19">
        <v>3</v>
      </c>
      <c r="AJ248" s="19">
        <v>2</v>
      </c>
    </row>
    <row r="249" spans="1:36" ht="15.75" thickBot="1" x14ac:dyDescent="0.3">
      <c r="A249" s="11">
        <v>3</v>
      </c>
      <c r="B249" s="8" t="s">
        <v>37</v>
      </c>
      <c r="C249" s="8">
        <f t="shared" si="48"/>
        <v>11</v>
      </c>
      <c r="D249" s="7">
        <f t="shared" si="48"/>
        <v>6</v>
      </c>
      <c r="E249" s="7">
        <f t="shared" si="50"/>
        <v>-5</v>
      </c>
      <c r="F249" s="9">
        <f t="shared" si="51"/>
        <v>-45.454545454545453</v>
      </c>
      <c r="G249" s="8"/>
      <c r="H249" s="8"/>
      <c r="I249" s="8"/>
      <c r="J249" s="8"/>
      <c r="K249" s="8"/>
      <c r="L249" s="8"/>
      <c r="M249" s="8"/>
      <c r="N249" s="8"/>
      <c r="O249" s="20">
        <v>1</v>
      </c>
      <c r="P249" s="20">
        <v>1</v>
      </c>
      <c r="Q249" s="8"/>
      <c r="R249" s="8"/>
      <c r="S249" s="216">
        <v>3</v>
      </c>
      <c r="T249" s="216"/>
      <c r="U249" s="120">
        <v>6</v>
      </c>
      <c r="V249" s="120">
        <v>4</v>
      </c>
      <c r="W249" s="119">
        <v>2</v>
      </c>
      <c r="X249" s="119">
        <v>3</v>
      </c>
      <c r="Y249" s="120">
        <v>4</v>
      </c>
      <c r="Z249" s="120">
        <v>1</v>
      </c>
      <c r="AA249" s="120"/>
      <c r="AB249" s="120"/>
      <c r="AC249" s="120"/>
      <c r="AD249" s="8"/>
      <c r="AE249" s="8"/>
      <c r="AF249" s="8"/>
      <c r="AG249" s="8"/>
      <c r="AH249" s="8"/>
      <c r="AI249" s="12">
        <v>1</v>
      </c>
      <c r="AJ249" s="12">
        <v>1</v>
      </c>
    </row>
    <row r="250" spans="1:36" ht="15.75" thickBot="1" x14ac:dyDescent="0.3">
      <c r="A250" s="13">
        <v>58</v>
      </c>
      <c r="B250" s="14" t="s">
        <v>38</v>
      </c>
      <c r="C250" s="14">
        <f t="shared" ref="C250:AJ250" si="52">C233+C234+C235+C236+C237+C238+C239+C240+C241+C242+C243+C244+C245+C246+C247+C248+C249</f>
        <v>256</v>
      </c>
      <c r="D250" s="14">
        <f t="shared" si="52"/>
        <v>230</v>
      </c>
      <c r="E250" s="14">
        <f t="shared" si="52"/>
        <v>-26</v>
      </c>
      <c r="F250" s="14">
        <f>K242</f>
        <v>1</v>
      </c>
      <c r="G250" s="14">
        <f t="shared" si="52"/>
        <v>2</v>
      </c>
      <c r="H250" s="14">
        <f t="shared" si="52"/>
        <v>4</v>
      </c>
      <c r="I250" s="14">
        <f t="shared" si="52"/>
        <v>1</v>
      </c>
      <c r="J250" s="14">
        <f t="shared" si="52"/>
        <v>0</v>
      </c>
      <c r="K250" s="14">
        <f t="shared" si="52"/>
        <v>5</v>
      </c>
      <c r="L250" s="14">
        <f t="shared" si="52"/>
        <v>5</v>
      </c>
      <c r="M250" s="14">
        <f t="shared" si="52"/>
        <v>10</v>
      </c>
      <c r="N250" s="14">
        <f t="shared" si="52"/>
        <v>4</v>
      </c>
      <c r="O250" s="14">
        <f t="shared" si="52"/>
        <v>68</v>
      </c>
      <c r="P250" s="14">
        <f t="shared" si="52"/>
        <v>80</v>
      </c>
      <c r="Q250" s="14">
        <f t="shared" si="52"/>
        <v>9</v>
      </c>
      <c r="R250" s="14">
        <f t="shared" si="52"/>
        <v>8</v>
      </c>
      <c r="S250" s="121">
        <f t="shared" si="52"/>
        <v>28</v>
      </c>
      <c r="T250" s="121">
        <f t="shared" si="52"/>
        <v>24</v>
      </c>
      <c r="U250" s="121">
        <f t="shared" si="52"/>
        <v>96</v>
      </c>
      <c r="V250" s="121">
        <f t="shared" si="52"/>
        <v>81</v>
      </c>
      <c r="W250" s="121">
        <f t="shared" si="52"/>
        <v>51</v>
      </c>
      <c r="X250" s="121">
        <f t="shared" si="52"/>
        <v>38</v>
      </c>
      <c r="Y250" s="121">
        <f t="shared" si="52"/>
        <v>45</v>
      </c>
      <c r="Z250" s="121">
        <f t="shared" si="52"/>
        <v>43</v>
      </c>
      <c r="AA250" s="121">
        <f t="shared" si="52"/>
        <v>1</v>
      </c>
      <c r="AB250" s="121">
        <f t="shared" si="52"/>
        <v>1</v>
      </c>
      <c r="AC250" s="121">
        <f t="shared" si="52"/>
        <v>3</v>
      </c>
      <c r="AD250" s="14">
        <f t="shared" si="52"/>
        <v>1</v>
      </c>
      <c r="AE250" s="14">
        <f t="shared" si="52"/>
        <v>0</v>
      </c>
      <c r="AF250" s="14">
        <f t="shared" si="52"/>
        <v>0</v>
      </c>
      <c r="AG250" s="14">
        <f t="shared" si="52"/>
        <v>1</v>
      </c>
      <c r="AH250" s="14">
        <f t="shared" si="52"/>
        <v>2</v>
      </c>
      <c r="AI250" s="14"/>
      <c r="AJ250" s="14">
        <f t="shared" si="52"/>
        <v>20</v>
      </c>
    </row>
    <row r="251" spans="1:36" x14ac:dyDescent="0.25">
      <c r="A251" s="17">
        <v>19</v>
      </c>
      <c r="B251" s="18" t="s">
        <v>39</v>
      </c>
      <c r="C251" s="18">
        <f>D250-C250</f>
        <v>-26</v>
      </c>
      <c r="D251" s="18"/>
      <c r="E251" s="18"/>
      <c r="F251" s="18"/>
      <c r="G251" s="18">
        <f>H250-G250</f>
        <v>2</v>
      </c>
      <c r="H251" s="18"/>
      <c r="I251" s="18">
        <f t="shared" ref="I251" si="53">J250-I250</f>
        <v>-1</v>
      </c>
      <c r="J251" s="18"/>
      <c r="K251" s="18">
        <f t="shared" ref="K251" si="54">L250-K250</f>
        <v>0</v>
      </c>
      <c r="L251" s="18"/>
      <c r="M251" s="18">
        <f t="shared" ref="M251" si="55">N250-M250</f>
        <v>-6</v>
      </c>
      <c r="N251" s="21"/>
      <c r="O251" s="18">
        <f t="shared" ref="O251" si="56">P250-O250</f>
        <v>12</v>
      </c>
      <c r="P251" s="18"/>
      <c r="Q251" s="18">
        <f t="shared" ref="Q251" si="57">R250-Q250</f>
        <v>-1</v>
      </c>
      <c r="R251" s="18"/>
      <c r="S251" s="122">
        <f t="shared" ref="S251" si="58">T250-S250</f>
        <v>-4</v>
      </c>
      <c r="T251" s="122"/>
      <c r="U251" s="122">
        <f t="shared" ref="U251" si="59">V250-U250</f>
        <v>-15</v>
      </c>
      <c r="V251" s="122"/>
      <c r="W251" s="122">
        <f t="shared" ref="W251" si="60">X250-W250</f>
        <v>-13</v>
      </c>
      <c r="X251" s="122">
        <f>X233+X234+X235+X236+X237+X238+X239+X240+X241+X242+X243+X244+X245+X246+X247+X248+X249</f>
        <v>38</v>
      </c>
      <c r="Y251" s="122">
        <f t="shared" ref="Y251" si="61">Z250-Y250</f>
        <v>-2</v>
      </c>
      <c r="Z251" s="122"/>
      <c r="AA251" s="18">
        <f t="shared" ref="AA251" si="62">AB250-AA250</f>
        <v>0</v>
      </c>
      <c r="AB251" s="18"/>
      <c r="AC251" s="18">
        <f t="shared" ref="AC251" si="63">AD250-AC250</f>
        <v>-2</v>
      </c>
      <c r="AD251" s="196"/>
      <c r="AE251" s="18">
        <f t="shared" ref="AE251" si="64">AF250-AE250</f>
        <v>0</v>
      </c>
      <c r="AF251" s="18"/>
      <c r="AG251" s="18">
        <f t="shared" ref="AG251" si="65">AH250-AG250</f>
        <v>1</v>
      </c>
      <c r="AH251" s="18"/>
      <c r="AI251" s="18">
        <f t="shared" ref="AI251" si="66">AJ250-AI250</f>
        <v>20</v>
      </c>
      <c r="AJ251" s="18"/>
    </row>
    <row r="252" spans="1:36" ht="38.25" x14ac:dyDescent="0.25">
      <c r="A252" s="23">
        <v>20</v>
      </c>
      <c r="B252" s="23" t="s">
        <v>40</v>
      </c>
      <c r="C252" s="78"/>
      <c r="D252" s="79">
        <f>D250*100/C250-100</f>
        <v>-10.15625</v>
      </c>
      <c r="E252" s="78"/>
      <c r="F252" s="78"/>
      <c r="G252" s="78"/>
      <c r="H252" s="78">
        <f>H250*100/G250-100</f>
        <v>100</v>
      </c>
      <c r="I252" s="78"/>
      <c r="J252" s="78"/>
      <c r="K252" s="78"/>
      <c r="L252" s="78">
        <f t="shared" ref="L252" si="67">L250*100/K250-100</f>
        <v>0</v>
      </c>
      <c r="M252" s="78">
        <f>M250/100*L250+100</f>
        <v>100.5</v>
      </c>
      <c r="N252" s="78">
        <f>N250/100*M250+100</f>
        <v>100.4</v>
      </c>
      <c r="O252" s="78"/>
      <c r="P252" s="78">
        <f>P250/100*O250+100</f>
        <v>154.4</v>
      </c>
      <c r="Q252" s="78">
        <f t="shared" ref="Q252" si="68">Q250*100/P250-100</f>
        <v>-88.75</v>
      </c>
      <c r="R252" s="78"/>
      <c r="S252" s="124"/>
      <c r="T252" s="124">
        <f>T250/100*S250+100</f>
        <v>106.72</v>
      </c>
      <c r="U252" s="124">
        <f t="shared" ref="U252:V252" si="69">U250*100/T250-100</f>
        <v>300</v>
      </c>
      <c r="V252" s="228">
        <f t="shared" si="69"/>
        <v>-15.625</v>
      </c>
      <c r="W252" s="124"/>
      <c r="X252" s="124"/>
      <c r="Y252" s="124"/>
      <c r="Z252" s="124"/>
      <c r="AA252" s="78"/>
      <c r="AB252" s="78">
        <f>AB250/100*AA250+100</f>
        <v>100.01</v>
      </c>
      <c r="AC252" s="78"/>
      <c r="AD252" s="78">
        <f>AD250/100*AC250+100</f>
        <v>100.03</v>
      </c>
      <c r="AE252" s="78">
        <v>0</v>
      </c>
      <c r="AF252" s="80"/>
      <c r="AG252" s="78"/>
      <c r="AH252" s="78">
        <v>0</v>
      </c>
      <c r="AI252" s="78"/>
      <c r="AJ252" s="78">
        <f>AJ250/100*AI250+100</f>
        <v>100</v>
      </c>
    </row>
    <row r="253" spans="1:36" x14ac:dyDescent="0.25">
      <c r="C253" s="90"/>
      <c r="D253" s="171" t="s">
        <v>288</v>
      </c>
      <c r="H253"/>
      <c r="I253"/>
      <c r="J253"/>
      <c r="K253"/>
      <c r="L253"/>
      <c r="M253"/>
      <c r="N253"/>
      <c r="O253"/>
      <c r="T253" s="229"/>
      <c r="V253" s="229"/>
      <c r="AG253" s="83"/>
      <c r="AJ253"/>
    </row>
    <row r="254" spans="1:36" x14ac:dyDescent="0.25">
      <c r="C254" s="90"/>
      <c r="D254" s="203"/>
      <c r="H254"/>
      <c r="I254"/>
      <c r="J254"/>
      <c r="K254"/>
      <c r="L254"/>
      <c r="M254"/>
      <c r="N254"/>
      <c r="O254"/>
      <c r="T254" s="229"/>
      <c r="V254" s="229"/>
      <c r="AG254" s="83"/>
      <c r="AJ254"/>
    </row>
    <row r="255" spans="1:36" x14ac:dyDescent="0.25">
      <c r="C255" s="90"/>
      <c r="D255" s="203"/>
      <c r="H255"/>
      <c r="I255"/>
      <c r="J255"/>
      <c r="K255"/>
      <c r="L255"/>
      <c r="M255"/>
      <c r="N255"/>
      <c r="O255"/>
      <c r="T255" s="229"/>
      <c r="V255" s="229"/>
      <c r="AG255" s="83"/>
      <c r="AJ255"/>
    </row>
    <row r="256" spans="1:36" x14ac:dyDescent="0.25">
      <c r="C256" s="90"/>
      <c r="D256" s="203"/>
      <c r="H256"/>
      <c r="I256"/>
      <c r="J256"/>
      <c r="K256"/>
      <c r="L256"/>
      <c r="M256"/>
      <c r="N256"/>
      <c r="O256"/>
      <c r="T256" s="229"/>
      <c r="V256" s="229"/>
      <c r="AG256" s="83"/>
      <c r="AJ256"/>
    </row>
    <row r="257" spans="1:36" x14ac:dyDescent="0.25">
      <c r="C257" s="90"/>
      <c r="D257" s="203"/>
      <c r="H257"/>
      <c r="I257"/>
      <c r="J257"/>
      <c r="K257"/>
      <c r="L257"/>
      <c r="M257"/>
      <c r="N257"/>
      <c r="O257"/>
      <c r="T257" s="229"/>
      <c r="V257" s="229"/>
      <c r="AG257" s="83"/>
      <c r="AJ257"/>
    </row>
    <row r="258" spans="1:36" x14ac:dyDescent="0.25">
      <c r="C258" s="90"/>
      <c r="D258" s="203"/>
      <c r="H258"/>
      <c r="I258"/>
      <c r="J258"/>
      <c r="K258"/>
      <c r="L258"/>
      <c r="M258"/>
      <c r="N258"/>
      <c r="O258"/>
      <c r="T258" s="229"/>
      <c r="V258" s="229"/>
      <c r="AG258" s="83"/>
      <c r="AJ258"/>
    </row>
    <row r="259" spans="1:36" x14ac:dyDescent="0.25">
      <c r="C259" s="90"/>
      <c r="D259" s="203"/>
      <c r="H259"/>
      <c r="I259"/>
      <c r="J259"/>
      <c r="K259"/>
      <c r="L259"/>
      <c r="M259"/>
      <c r="N259"/>
      <c r="O259"/>
      <c r="T259" s="229"/>
      <c r="V259" s="229"/>
      <c r="AG259" s="83"/>
      <c r="AJ259"/>
    </row>
    <row r="260" spans="1:36" x14ac:dyDescent="0.25">
      <c r="H260"/>
      <c r="I260"/>
      <c r="J260"/>
      <c r="K260"/>
      <c r="L260"/>
      <c r="M260"/>
      <c r="N260"/>
      <c r="T260" s="229"/>
      <c r="V260" s="229"/>
      <c r="AG260" s="83"/>
      <c r="AJ260"/>
    </row>
    <row r="261" spans="1:36" x14ac:dyDescent="0.25">
      <c r="H261"/>
      <c r="I261"/>
      <c r="J261"/>
      <c r="K261"/>
      <c r="L261"/>
      <c r="M261"/>
      <c r="N261"/>
      <c r="T261" s="229"/>
      <c r="V261" s="229"/>
      <c r="AG261" s="83"/>
      <c r="AJ261"/>
    </row>
    <row r="262" spans="1:36" x14ac:dyDescent="0.25">
      <c r="A262" s="242"/>
      <c r="B262" s="304" t="s">
        <v>290</v>
      </c>
      <c r="C262" s="304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304"/>
    </row>
    <row r="263" spans="1:36" x14ac:dyDescent="0.25">
      <c r="A263" s="304" t="s">
        <v>0</v>
      </c>
      <c r="B263" s="304"/>
      <c r="C263" s="304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04"/>
      <c r="Z263" s="304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304"/>
    </row>
    <row r="264" spans="1:36" ht="19.5" customHeight="1" x14ac:dyDescent="0.25">
      <c r="A264" s="305" t="s">
        <v>1</v>
      </c>
      <c r="B264" s="306" t="s">
        <v>2</v>
      </c>
      <c r="C264" s="306" t="s">
        <v>3</v>
      </c>
      <c r="D264" s="306"/>
      <c r="E264" s="306" t="s">
        <v>4</v>
      </c>
      <c r="F264" s="306"/>
      <c r="G264" s="307" t="s">
        <v>5</v>
      </c>
      <c r="H264" s="307"/>
      <c r="I264" s="308" t="s">
        <v>6</v>
      </c>
      <c r="J264" s="309"/>
      <c r="K264" s="306" t="s">
        <v>7</v>
      </c>
      <c r="L264" s="306"/>
      <c r="M264" s="306" t="s">
        <v>8</v>
      </c>
      <c r="N264" s="306"/>
      <c r="O264" s="308" t="s">
        <v>9</v>
      </c>
      <c r="P264" s="309"/>
      <c r="Q264" s="308" t="s">
        <v>10</v>
      </c>
      <c r="R264" s="309"/>
      <c r="S264" s="312" t="s">
        <v>11</v>
      </c>
      <c r="T264" s="313"/>
      <c r="U264" s="306" t="s">
        <v>12</v>
      </c>
      <c r="V264" s="306"/>
      <c r="W264" s="316" t="s">
        <v>13</v>
      </c>
      <c r="X264" s="317"/>
      <c r="Y264" s="317"/>
      <c r="Z264" s="318"/>
      <c r="AA264" s="307" t="s">
        <v>14</v>
      </c>
      <c r="AB264" s="307"/>
      <c r="AC264" s="307" t="s">
        <v>15</v>
      </c>
      <c r="AD264" s="307"/>
      <c r="AE264" s="307" t="s">
        <v>16</v>
      </c>
      <c r="AF264" s="307"/>
      <c r="AG264" s="308" t="s">
        <v>17</v>
      </c>
      <c r="AH264" s="309"/>
      <c r="AI264" s="319"/>
      <c r="AJ264" s="320"/>
    </row>
    <row r="265" spans="1:36" ht="63" customHeight="1" x14ac:dyDescent="0.25">
      <c r="A265" s="305"/>
      <c r="B265" s="306"/>
      <c r="C265" s="306"/>
      <c r="D265" s="306"/>
      <c r="E265" s="306"/>
      <c r="F265" s="306"/>
      <c r="G265" s="307"/>
      <c r="H265" s="307"/>
      <c r="I265" s="310"/>
      <c r="J265" s="311"/>
      <c r="K265" s="306"/>
      <c r="L265" s="306"/>
      <c r="M265" s="306"/>
      <c r="N265" s="306"/>
      <c r="O265" s="310"/>
      <c r="P265" s="311"/>
      <c r="Q265" s="310"/>
      <c r="R265" s="311"/>
      <c r="S265" s="314"/>
      <c r="T265" s="315"/>
      <c r="U265" s="306"/>
      <c r="V265" s="306"/>
      <c r="W265" s="323" t="s">
        <v>19</v>
      </c>
      <c r="X265" s="324"/>
      <c r="Y265" s="323" t="s">
        <v>20</v>
      </c>
      <c r="Z265" s="324"/>
      <c r="AA265" s="307"/>
      <c r="AB265" s="307"/>
      <c r="AC265" s="307"/>
      <c r="AD265" s="307"/>
      <c r="AE265" s="307"/>
      <c r="AF265" s="307"/>
      <c r="AG265" s="310"/>
      <c r="AH265" s="311"/>
      <c r="AI265" s="321"/>
      <c r="AJ265" s="322"/>
    </row>
    <row r="266" spans="1:36" ht="33" customHeight="1" x14ac:dyDescent="0.25">
      <c r="A266" s="305"/>
      <c r="B266" s="306"/>
      <c r="C266" s="204">
        <v>2014</v>
      </c>
      <c r="D266" s="243">
        <v>2015</v>
      </c>
      <c r="E266" s="204">
        <v>2014</v>
      </c>
      <c r="F266" s="204">
        <v>2015</v>
      </c>
      <c r="G266" s="204">
        <v>2014</v>
      </c>
      <c r="H266" s="204">
        <v>2015</v>
      </c>
      <c r="I266" s="204">
        <v>2014</v>
      </c>
      <c r="J266" s="204">
        <v>2015</v>
      </c>
      <c r="K266" s="204">
        <v>2014</v>
      </c>
      <c r="L266" s="204">
        <v>2015</v>
      </c>
      <c r="M266" s="204">
        <v>2014</v>
      </c>
      <c r="N266" s="204">
        <v>2015</v>
      </c>
      <c r="O266" s="204">
        <v>2014</v>
      </c>
      <c r="P266" s="204">
        <v>2015</v>
      </c>
      <c r="Q266" s="204">
        <v>2014</v>
      </c>
      <c r="R266" s="204">
        <v>2015</v>
      </c>
      <c r="S266" s="244">
        <v>2014</v>
      </c>
      <c r="T266" s="244">
        <v>2015</v>
      </c>
      <c r="U266" s="204">
        <v>2014</v>
      </c>
      <c r="V266" s="204">
        <v>2015</v>
      </c>
      <c r="W266" s="244">
        <v>2014</v>
      </c>
      <c r="X266" s="244">
        <v>2015</v>
      </c>
      <c r="Y266" s="244">
        <v>2014</v>
      </c>
      <c r="Z266" s="244">
        <v>2015</v>
      </c>
      <c r="AA266" s="204">
        <v>2014</v>
      </c>
      <c r="AB266" s="204">
        <v>2015</v>
      </c>
      <c r="AC266" s="204">
        <v>2014</v>
      </c>
      <c r="AD266" s="204">
        <v>2015</v>
      </c>
      <c r="AE266" s="204">
        <v>2014</v>
      </c>
      <c r="AF266" s="204">
        <v>2015</v>
      </c>
      <c r="AG266" s="204">
        <v>2014</v>
      </c>
      <c r="AH266" s="204">
        <v>2015</v>
      </c>
      <c r="AI266" s="204">
        <v>2014</v>
      </c>
      <c r="AJ266" s="204">
        <v>2015</v>
      </c>
    </row>
    <row r="267" spans="1:36" x14ac:dyDescent="0.25">
      <c r="A267" s="205">
        <v>1</v>
      </c>
      <c r="B267" s="7" t="s">
        <v>21</v>
      </c>
      <c r="C267" s="8">
        <f t="shared" ref="C267:D283" si="70">AI267+AG267+AE267+AC267+AA267+U267+S267+Q267+O267+M267+K267+I267+G267</f>
        <v>16</v>
      </c>
      <c r="D267" s="7">
        <v>9</v>
      </c>
      <c r="E267" s="7">
        <f>D267-C267</f>
        <v>-7</v>
      </c>
      <c r="F267" s="9">
        <f t="shared" ref="F267:F274" si="71">D267*100/C267-100</f>
        <v>-43.75</v>
      </c>
      <c r="G267" s="7"/>
      <c r="H267" s="7">
        <v>1</v>
      </c>
      <c r="I267" s="7"/>
      <c r="J267" s="7"/>
      <c r="K267" s="7">
        <v>1</v>
      </c>
      <c r="L267" s="7">
        <v>2</v>
      </c>
      <c r="M267" s="7">
        <v>1</v>
      </c>
      <c r="N267" s="7"/>
      <c r="O267" s="7"/>
      <c r="P267" s="7">
        <v>4</v>
      </c>
      <c r="Q267" s="7">
        <v>1</v>
      </c>
      <c r="R267" s="7"/>
      <c r="S267" s="119"/>
      <c r="T267" s="215">
        <v>2</v>
      </c>
      <c r="U267" s="7">
        <v>13</v>
      </c>
      <c r="V267" s="7">
        <v>2</v>
      </c>
      <c r="W267" s="119">
        <v>6</v>
      </c>
      <c r="X267" s="119">
        <v>2</v>
      </c>
      <c r="Y267" s="119">
        <v>7</v>
      </c>
      <c r="Z267" s="119"/>
      <c r="AA267" s="7"/>
      <c r="AB267" s="7"/>
      <c r="AC267" s="7"/>
      <c r="AD267" s="7"/>
      <c r="AE267" s="7"/>
      <c r="AF267" s="7"/>
      <c r="AG267" s="7"/>
      <c r="AH267" s="7"/>
      <c r="AI267" s="10"/>
      <c r="AJ267" s="10"/>
    </row>
    <row r="268" spans="1:36" x14ac:dyDescent="0.25">
      <c r="A268" s="205">
        <v>2</v>
      </c>
      <c r="B268" s="7" t="s">
        <v>22</v>
      </c>
      <c r="C268" s="8">
        <f t="shared" si="70"/>
        <v>23</v>
      </c>
      <c r="D268" s="7">
        <f t="shared" si="70"/>
        <v>8</v>
      </c>
      <c r="E268" s="7">
        <f t="shared" ref="E268:E283" si="72">D268-C268</f>
        <v>-15</v>
      </c>
      <c r="F268" s="9">
        <f t="shared" si="71"/>
        <v>-65.217391304347828</v>
      </c>
      <c r="G268" s="7"/>
      <c r="H268" s="7"/>
      <c r="I268" s="7"/>
      <c r="J268" s="7"/>
      <c r="K268" s="7">
        <v>3</v>
      </c>
      <c r="L268" s="7"/>
      <c r="M268" s="7">
        <v>1</v>
      </c>
      <c r="N268" s="7"/>
      <c r="O268" s="7">
        <v>6</v>
      </c>
      <c r="P268" s="7">
        <v>3</v>
      </c>
      <c r="Q268" s="7">
        <v>1</v>
      </c>
      <c r="R268" s="7"/>
      <c r="S268" s="215">
        <v>2</v>
      </c>
      <c r="T268" s="215">
        <v>3</v>
      </c>
      <c r="U268" s="7">
        <v>6</v>
      </c>
      <c r="V268" s="7">
        <v>2</v>
      </c>
      <c r="W268" s="119">
        <v>3</v>
      </c>
      <c r="X268" s="119"/>
      <c r="Y268" s="119">
        <v>3</v>
      </c>
      <c r="Z268" s="119">
        <v>2</v>
      </c>
      <c r="AA268" s="7"/>
      <c r="AB268" s="7"/>
      <c r="AC268" s="7"/>
      <c r="AD268" s="7"/>
      <c r="AE268" s="7"/>
      <c r="AF268" s="7"/>
      <c r="AG268" s="7"/>
      <c r="AH268" s="7"/>
      <c r="AI268" s="10">
        <v>4</v>
      </c>
      <c r="AJ268" s="10"/>
    </row>
    <row r="269" spans="1:36" s="229" customFormat="1" x14ac:dyDescent="0.25">
      <c r="A269" s="246">
        <v>3</v>
      </c>
      <c r="B269" s="119" t="s">
        <v>23</v>
      </c>
      <c r="C269" s="120">
        <f t="shared" si="70"/>
        <v>17</v>
      </c>
      <c r="D269" s="119">
        <f t="shared" si="70"/>
        <v>11</v>
      </c>
      <c r="E269" s="119">
        <f t="shared" si="72"/>
        <v>-6</v>
      </c>
      <c r="F269" s="247">
        <f t="shared" si="71"/>
        <v>-35.294117647058826</v>
      </c>
      <c r="G269" s="119"/>
      <c r="H269" s="119"/>
      <c r="I269" s="119"/>
      <c r="J269" s="119"/>
      <c r="K269" s="119">
        <v>1</v>
      </c>
      <c r="L269" s="119"/>
      <c r="M269" s="119"/>
      <c r="N269" s="119"/>
      <c r="O269" s="119">
        <v>3</v>
      </c>
      <c r="P269" s="7">
        <v>8</v>
      </c>
      <c r="Q269" s="119"/>
      <c r="R269" s="119"/>
      <c r="S269" s="215">
        <v>2</v>
      </c>
      <c r="T269" s="215"/>
      <c r="U269" s="119">
        <v>7</v>
      </c>
      <c r="V269" s="119">
        <v>3</v>
      </c>
      <c r="W269" s="119">
        <v>5</v>
      </c>
      <c r="X269" s="119">
        <v>2</v>
      </c>
      <c r="Y269" s="119">
        <v>2</v>
      </c>
      <c r="Z269" s="119">
        <v>1</v>
      </c>
      <c r="AA269" s="119"/>
      <c r="AB269" s="119"/>
      <c r="AC269" s="119"/>
      <c r="AD269" s="119"/>
      <c r="AE269" s="119"/>
      <c r="AF269" s="119"/>
      <c r="AG269" s="119"/>
      <c r="AH269" s="119"/>
      <c r="AI269" s="215">
        <v>4</v>
      </c>
      <c r="AJ269" s="215"/>
    </row>
    <row r="270" spans="1:36" x14ac:dyDescent="0.25">
      <c r="A270" s="11">
        <v>4</v>
      </c>
      <c r="B270" s="7" t="s">
        <v>24</v>
      </c>
      <c r="C270" s="8">
        <f t="shared" si="70"/>
        <v>13</v>
      </c>
      <c r="D270" s="7">
        <f t="shared" si="70"/>
        <v>8</v>
      </c>
      <c r="E270" s="7">
        <f t="shared" si="72"/>
        <v>-5</v>
      </c>
      <c r="F270" s="9">
        <f t="shared" si="71"/>
        <v>-38.46153846153846</v>
      </c>
      <c r="G270" s="8"/>
      <c r="H270" s="8"/>
      <c r="I270" s="8"/>
      <c r="J270" s="8"/>
      <c r="K270" s="8"/>
      <c r="L270" s="8"/>
      <c r="M270" s="8"/>
      <c r="N270" s="8"/>
      <c r="O270" s="8">
        <v>2</v>
      </c>
      <c r="P270" s="8">
        <v>6</v>
      </c>
      <c r="Q270" s="8"/>
      <c r="R270" s="8"/>
      <c r="S270" s="216"/>
      <c r="T270" s="216"/>
      <c r="U270" s="8">
        <v>10</v>
      </c>
      <c r="V270" s="8">
        <v>2</v>
      </c>
      <c r="W270" s="119">
        <v>5</v>
      </c>
      <c r="X270" s="119">
        <v>1</v>
      </c>
      <c r="Y270" s="120">
        <v>5</v>
      </c>
      <c r="Z270" s="120">
        <v>1</v>
      </c>
      <c r="AA270" s="8"/>
      <c r="AB270" s="8"/>
      <c r="AC270" s="8"/>
      <c r="AD270" s="8"/>
      <c r="AE270" s="8"/>
      <c r="AF270" s="8"/>
      <c r="AG270" s="8"/>
      <c r="AH270" s="8"/>
      <c r="AI270" s="12">
        <v>1</v>
      </c>
      <c r="AJ270" s="12"/>
    </row>
    <row r="271" spans="1:36" x14ac:dyDescent="0.25">
      <c r="A271" s="205">
        <v>5</v>
      </c>
      <c r="B271" s="7" t="s">
        <v>25</v>
      </c>
      <c r="C271" s="8">
        <f t="shared" si="70"/>
        <v>7</v>
      </c>
      <c r="D271" s="7">
        <f t="shared" si="70"/>
        <v>5</v>
      </c>
      <c r="E271" s="7">
        <f t="shared" si="72"/>
        <v>-2</v>
      </c>
      <c r="F271" s="9">
        <f t="shared" si="71"/>
        <v>-28.571428571428569</v>
      </c>
      <c r="G271" s="7"/>
      <c r="H271" s="7"/>
      <c r="I271" s="7"/>
      <c r="J271" s="7"/>
      <c r="K271" s="7"/>
      <c r="L271" s="7"/>
      <c r="M271" s="7"/>
      <c r="N271" s="7"/>
      <c r="O271" s="7">
        <v>3</v>
      </c>
      <c r="P271" s="7">
        <v>1</v>
      </c>
      <c r="Q271" s="7"/>
      <c r="R271" s="7">
        <v>1</v>
      </c>
      <c r="S271" s="215"/>
      <c r="T271" s="215"/>
      <c r="U271" s="7">
        <v>2</v>
      </c>
      <c r="V271" s="7">
        <v>2</v>
      </c>
      <c r="W271" s="119">
        <v>2</v>
      </c>
      <c r="X271" s="119">
        <v>1</v>
      </c>
      <c r="Y271" s="119"/>
      <c r="Z271" s="119">
        <v>1</v>
      </c>
      <c r="AA271" s="7"/>
      <c r="AB271" s="7"/>
      <c r="AC271" s="7"/>
      <c r="AD271" s="7"/>
      <c r="AE271" s="7"/>
      <c r="AF271" s="7"/>
      <c r="AG271" s="7"/>
      <c r="AH271" s="7"/>
      <c r="AI271" s="10">
        <v>2</v>
      </c>
      <c r="AJ271" s="10">
        <v>1</v>
      </c>
    </row>
    <row r="272" spans="1:36" x14ac:dyDescent="0.25">
      <c r="A272" s="205">
        <v>6</v>
      </c>
      <c r="B272" s="7" t="s">
        <v>26</v>
      </c>
      <c r="C272" s="8">
        <f t="shared" si="70"/>
        <v>14</v>
      </c>
      <c r="D272" s="7">
        <f t="shared" si="70"/>
        <v>11</v>
      </c>
      <c r="E272" s="7">
        <f t="shared" si="72"/>
        <v>-3</v>
      </c>
      <c r="F272" s="9">
        <f t="shared" si="71"/>
        <v>-21.428571428571431</v>
      </c>
      <c r="G272" s="7"/>
      <c r="H272" s="7"/>
      <c r="I272" s="7"/>
      <c r="J272" s="7"/>
      <c r="K272" s="7"/>
      <c r="L272" s="7">
        <v>1</v>
      </c>
      <c r="M272" s="7"/>
      <c r="N272" s="7"/>
      <c r="O272" s="7">
        <v>3</v>
      </c>
      <c r="P272" s="7">
        <v>3</v>
      </c>
      <c r="Q272" s="7">
        <v>3</v>
      </c>
      <c r="R272" s="7">
        <v>2</v>
      </c>
      <c r="S272" s="215">
        <v>1</v>
      </c>
      <c r="T272" s="215"/>
      <c r="U272" s="7">
        <v>5</v>
      </c>
      <c r="V272" s="7">
        <v>1</v>
      </c>
      <c r="W272" s="119">
        <v>3</v>
      </c>
      <c r="X272" s="119">
        <v>1</v>
      </c>
      <c r="Y272" s="119">
        <v>2</v>
      </c>
      <c r="Z272" s="119"/>
      <c r="AA272" s="7"/>
      <c r="AB272" s="7">
        <v>1</v>
      </c>
      <c r="AC272" s="7"/>
      <c r="AD272" s="7"/>
      <c r="AE272" s="7"/>
      <c r="AF272" s="7"/>
      <c r="AG272" s="7"/>
      <c r="AH272" s="7"/>
      <c r="AI272" s="10">
        <v>2</v>
      </c>
      <c r="AJ272" s="10">
        <v>3</v>
      </c>
    </row>
    <row r="273" spans="1:36" x14ac:dyDescent="0.25">
      <c r="A273" s="205">
        <v>7</v>
      </c>
      <c r="B273" s="7" t="s">
        <v>27</v>
      </c>
      <c r="C273" s="8">
        <f t="shared" si="70"/>
        <v>10</v>
      </c>
      <c r="D273" s="7">
        <f t="shared" si="70"/>
        <v>9</v>
      </c>
      <c r="E273" s="119">
        <f t="shared" si="72"/>
        <v>-1</v>
      </c>
      <c r="F273" s="9">
        <f t="shared" si="71"/>
        <v>-10</v>
      </c>
      <c r="G273" s="7"/>
      <c r="H273" s="7"/>
      <c r="I273" s="7"/>
      <c r="J273" s="7"/>
      <c r="K273" s="7"/>
      <c r="L273" s="7"/>
      <c r="M273" s="7"/>
      <c r="N273" s="7">
        <v>1</v>
      </c>
      <c r="O273" s="7">
        <v>2</v>
      </c>
      <c r="P273" s="7">
        <v>4</v>
      </c>
      <c r="Q273" s="7">
        <v>1</v>
      </c>
      <c r="R273" s="7">
        <v>3</v>
      </c>
      <c r="S273" s="215">
        <v>4</v>
      </c>
      <c r="T273" s="215"/>
      <c r="U273" s="7">
        <v>3</v>
      </c>
      <c r="V273" s="7">
        <v>1</v>
      </c>
      <c r="W273" s="119">
        <v>1</v>
      </c>
      <c r="X273" s="119">
        <v>1</v>
      </c>
      <c r="Y273" s="119">
        <v>2</v>
      </c>
      <c r="Z273" s="119"/>
      <c r="AA273" s="7"/>
      <c r="AB273" s="7"/>
      <c r="AC273" s="7"/>
      <c r="AD273" s="7"/>
      <c r="AE273" s="7"/>
      <c r="AF273" s="7"/>
      <c r="AG273" s="7"/>
      <c r="AH273" s="7"/>
      <c r="AI273" s="10"/>
      <c r="AJ273" s="10"/>
    </row>
    <row r="274" spans="1:36" x14ac:dyDescent="0.25">
      <c r="A274" s="205">
        <v>8</v>
      </c>
      <c r="B274" s="7" t="s">
        <v>28</v>
      </c>
      <c r="C274" s="8">
        <f t="shared" si="70"/>
        <v>13</v>
      </c>
      <c r="D274" s="7">
        <f t="shared" si="70"/>
        <v>20</v>
      </c>
      <c r="E274" s="7">
        <f t="shared" si="72"/>
        <v>7</v>
      </c>
      <c r="F274" s="9">
        <f t="shared" si="71"/>
        <v>53.84615384615384</v>
      </c>
      <c r="G274" s="7"/>
      <c r="H274" s="7"/>
      <c r="I274" s="7"/>
      <c r="J274" s="7"/>
      <c r="K274" s="7"/>
      <c r="L274" s="7"/>
      <c r="M274" s="7">
        <v>1</v>
      </c>
      <c r="N274" s="7"/>
      <c r="O274" s="7">
        <v>7</v>
      </c>
      <c r="P274" s="7">
        <v>9</v>
      </c>
      <c r="Q274" s="7"/>
      <c r="R274" s="7"/>
      <c r="S274" s="215">
        <v>2</v>
      </c>
      <c r="T274" s="215"/>
      <c r="U274" s="7">
        <v>2</v>
      </c>
      <c r="V274" s="7">
        <v>10</v>
      </c>
      <c r="W274" s="119"/>
      <c r="X274" s="119">
        <v>3</v>
      </c>
      <c r="Y274" s="119">
        <v>2</v>
      </c>
      <c r="Z274" s="119">
        <v>7</v>
      </c>
      <c r="AA274" s="7"/>
      <c r="AB274" s="7"/>
      <c r="AC274" s="7"/>
      <c r="AD274" s="7"/>
      <c r="AE274" s="7"/>
      <c r="AF274" s="7"/>
      <c r="AG274" s="7"/>
      <c r="AH274" s="7"/>
      <c r="AI274" s="10">
        <v>1</v>
      </c>
      <c r="AJ274" s="10">
        <v>1</v>
      </c>
    </row>
    <row r="275" spans="1:36" x14ac:dyDescent="0.25">
      <c r="A275" s="205">
        <v>9</v>
      </c>
      <c r="B275" s="7" t="s">
        <v>29</v>
      </c>
      <c r="C275" s="8">
        <f t="shared" si="70"/>
        <v>10</v>
      </c>
      <c r="D275" s="7">
        <v>10</v>
      </c>
      <c r="E275" s="7">
        <f t="shared" si="72"/>
        <v>0</v>
      </c>
      <c r="F275" s="9">
        <v>0</v>
      </c>
      <c r="G275" s="7"/>
      <c r="H275" s="7">
        <v>1</v>
      </c>
      <c r="I275" s="7"/>
      <c r="J275" s="7" t="s">
        <v>86</v>
      </c>
      <c r="K275" s="7"/>
      <c r="L275" s="7"/>
      <c r="M275" s="7"/>
      <c r="N275" s="7"/>
      <c r="O275" s="7">
        <v>1</v>
      </c>
      <c r="P275" s="7">
        <v>1</v>
      </c>
      <c r="Q275" s="7"/>
      <c r="R275" s="7"/>
      <c r="S275" s="215">
        <v>1</v>
      </c>
      <c r="T275" s="215">
        <v>1</v>
      </c>
      <c r="U275" s="7">
        <v>7</v>
      </c>
      <c r="V275" s="7">
        <v>7</v>
      </c>
      <c r="W275" s="119"/>
      <c r="X275" s="119"/>
      <c r="Y275" s="119">
        <v>7</v>
      </c>
      <c r="Z275" s="119">
        <v>7</v>
      </c>
      <c r="AA275" s="7"/>
      <c r="AB275" s="7"/>
      <c r="AC275" s="7"/>
      <c r="AD275" s="7"/>
      <c r="AE275" s="7"/>
      <c r="AF275" s="7"/>
      <c r="AG275" s="7"/>
      <c r="AH275" s="7"/>
      <c r="AI275" s="10">
        <v>1</v>
      </c>
      <c r="AJ275" s="10"/>
    </row>
    <row r="276" spans="1:36" x14ac:dyDescent="0.25">
      <c r="A276" s="205">
        <v>10</v>
      </c>
      <c r="B276" s="7" t="s">
        <v>30</v>
      </c>
      <c r="C276" s="8">
        <f t="shared" si="70"/>
        <v>14</v>
      </c>
      <c r="D276" s="7">
        <f t="shared" si="70"/>
        <v>5</v>
      </c>
      <c r="E276" s="7">
        <f t="shared" si="72"/>
        <v>-9</v>
      </c>
      <c r="F276" s="9">
        <f t="shared" ref="F276:F283" si="73">D276*100/C276-100</f>
        <v>-64.285714285714278</v>
      </c>
      <c r="G276" s="7"/>
      <c r="H276" s="7"/>
      <c r="I276" s="7">
        <v>1</v>
      </c>
      <c r="J276" s="7"/>
      <c r="K276" s="7">
        <v>1</v>
      </c>
      <c r="L276" s="7"/>
      <c r="M276" s="7"/>
      <c r="N276" s="7"/>
      <c r="O276" s="7">
        <v>3</v>
      </c>
      <c r="P276" s="7">
        <v>1</v>
      </c>
      <c r="Q276" s="7">
        <v>2</v>
      </c>
      <c r="R276" s="7"/>
      <c r="S276" s="215">
        <v>5</v>
      </c>
      <c r="T276" s="215">
        <v>3</v>
      </c>
      <c r="U276" s="7">
        <v>2</v>
      </c>
      <c r="V276" s="7">
        <v>1</v>
      </c>
      <c r="W276" s="119">
        <v>1</v>
      </c>
      <c r="X276" s="119">
        <v>1</v>
      </c>
      <c r="Y276" s="119">
        <v>1</v>
      </c>
      <c r="Z276" s="119"/>
      <c r="AA276" s="7"/>
      <c r="AB276" s="7"/>
      <c r="AC276" s="7"/>
      <c r="AD276" s="7"/>
      <c r="AE276" s="7"/>
      <c r="AF276" s="7"/>
      <c r="AG276" s="7"/>
      <c r="AH276" s="7"/>
      <c r="AI276" s="10"/>
      <c r="AJ276" s="10"/>
    </row>
    <row r="277" spans="1:36" x14ac:dyDescent="0.25">
      <c r="A277" s="205">
        <v>11</v>
      </c>
      <c r="B277" s="7" t="s">
        <v>31</v>
      </c>
      <c r="C277" s="8">
        <f t="shared" si="70"/>
        <v>17</v>
      </c>
      <c r="D277" s="7">
        <f t="shared" si="70"/>
        <v>17</v>
      </c>
      <c r="E277" s="7">
        <f t="shared" si="72"/>
        <v>0</v>
      </c>
      <c r="F277" s="9">
        <f t="shared" si="73"/>
        <v>0</v>
      </c>
      <c r="G277" s="7">
        <v>1</v>
      </c>
      <c r="H277" s="7">
        <v>1</v>
      </c>
      <c r="I277" s="7"/>
      <c r="J277" s="7"/>
      <c r="K277" s="7"/>
      <c r="L277" s="7"/>
      <c r="M277" s="7">
        <v>1</v>
      </c>
      <c r="N277" s="7"/>
      <c r="O277" s="7">
        <v>4</v>
      </c>
      <c r="P277" s="7">
        <v>4</v>
      </c>
      <c r="Q277" s="7">
        <v>1</v>
      </c>
      <c r="R277" s="7">
        <v>2</v>
      </c>
      <c r="S277" s="215">
        <v>3</v>
      </c>
      <c r="T277" s="215">
        <v>4</v>
      </c>
      <c r="U277" s="7">
        <v>6</v>
      </c>
      <c r="V277" s="7">
        <v>4</v>
      </c>
      <c r="W277" s="119">
        <v>1</v>
      </c>
      <c r="X277" s="119"/>
      <c r="Y277" s="119">
        <v>5</v>
      </c>
      <c r="Z277" s="119">
        <v>4</v>
      </c>
      <c r="AA277" s="7"/>
      <c r="AB277" s="7"/>
      <c r="AC277" s="7"/>
      <c r="AD277" s="7"/>
      <c r="AE277" s="7"/>
      <c r="AF277" s="7"/>
      <c r="AG277" s="7"/>
      <c r="AH277" s="7"/>
      <c r="AI277" s="10">
        <v>1</v>
      </c>
      <c r="AJ277" s="10">
        <v>2</v>
      </c>
    </row>
    <row r="278" spans="1:36" x14ac:dyDescent="0.25">
      <c r="A278" s="205">
        <v>12</v>
      </c>
      <c r="B278" s="7" t="s">
        <v>32</v>
      </c>
      <c r="C278" s="8">
        <f t="shared" si="70"/>
        <v>23</v>
      </c>
      <c r="D278" s="7">
        <f t="shared" si="70"/>
        <v>35</v>
      </c>
      <c r="E278" s="7">
        <f t="shared" si="72"/>
        <v>12</v>
      </c>
      <c r="F278" s="9">
        <f t="shared" si="73"/>
        <v>52.173913043478251</v>
      </c>
      <c r="G278" s="7">
        <v>1</v>
      </c>
      <c r="H278" s="7"/>
      <c r="I278" s="7"/>
      <c r="J278" s="7"/>
      <c r="K278" s="7"/>
      <c r="L278" s="7"/>
      <c r="M278" s="7"/>
      <c r="N278" s="7"/>
      <c r="O278" s="7">
        <v>6</v>
      </c>
      <c r="P278" s="7">
        <v>10</v>
      </c>
      <c r="Q278" s="7">
        <v>1</v>
      </c>
      <c r="R278" s="7"/>
      <c r="S278" s="215"/>
      <c r="T278" s="215">
        <v>3</v>
      </c>
      <c r="U278" s="7">
        <v>13</v>
      </c>
      <c r="V278" s="7">
        <v>17</v>
      </c>
      <c r="W278" s="119">
        <v>6</v>
      </c>
      <c r="X278" s="119">
        <v>6</v>
      </c>
      <c r="Y278" s="119">
        <v>7</v>
      </c>
      <c r="Z278" s="119">
        <v>11</v>
      </c>
      <c r="AA278" s="7"/>
      <c r="AB278" s="7"/>
      <c r="AC278" s="7"/>
      <c r="AD278" s="7"/>
      <c r="AE278" s="7"/>
      <c r="AF278" s="7"/>
      <c r="AG278" s="7"/>
      <c r="AH278" s="7"/>
      <c r="AI278" s="10">
        <v>2</v>
      </c>
      <c r="AJ278" s="10">
        <v>5</v>
      </c>
    </row>
    <row r="279" spans="1:36" x14ac:dyDescent="0.25">
      <c r="A279" s="205">
        <v>13</v>
      </c>
      <c r="B279" s="7" t="s">
        <v>33</v>
      </c>
      <c r="C279" s="8">
        <f t="shared" si="70"/>
        <v>14</v>
      </c>
      <c r="D279" s="7">
        <f t="shared" si="70"/>
        <v>17</v>
      </c>
      <c r="E279" s="7">
        <f t="shared" si="72"/>
        <v>3</v>
      </c>
      <c r="F279" s="9">
        <f t="shared" si="73"/>
        <v>21.428571428571431</v>
      </c>
      <c r="G279" s="7"/>
      <c r="H279" s="7"/>
      <c r="I279" s="7"/>
      <c r="J279" s="7"/>
      <c r="K279" s="7"/>
      <c r="L279" s="7"/>
      <c r="M279" s="7"/>
      <c r="N279" s="7">
        <v>1</v>
      </c>
      <c r="O279" s="7">
        <v>2</v>
      </c>
      <c r="P279" s="7">
        <v>1</v>
      </c>
      <c r="Q279" s="7"/>
      <c r="R279" s="7"/>
      <c r="S279" s="215">
        <v>6</v>
      </c>
      <c r="T279" s="215">
        <v>3</v>
      </c>
      <c r="U279" s="7">
        <v>5</v>
      </c>
      <c r="V279" s="7">
        <v>12</v>
      </c>
      <c r="W279" s="119">
        <v>4</v>
      </c>
      <c r="X279" s="119">
        <v>5</v>
      </c>
      <c r="Y279" s="119">
        <v>1</v>
      </c>
      <c r="Z279" s="119">
        <v>7</v>
      </c>
      <c r="AA279" s="7"/>
      <c r="AB279" s="7"/>
      <c r="AC279" s="7"/>
      <c r="AD279" s="7"/>
      <c r="AE279" s="7"/>
      <c r="AF279" s="7"/>
      <c r="AG279" s="7"/>
      <c r="AH279" s="7"/>
      <c r="AI279" s="10">
        <v>1</v>
      </c>
      <c r="AJ279" s="10"/>
    </row>
    <row r="280" spans="1:36" ht="15.75" thickBot="1" x14ac:dyDescent="0.3">
      <c r="A280" s="11">
        <v>14</v>
      </c>
      <c r="B280" s="8" t="s">
        <v>34</v>
      </c>
      <c r="C280" s="8">
        <f t="shared" si="70"/>
        <v>16</v>
      </c>
      <c r="D280" s="7">
        <f t="shared" si="70"/>
        <v>16</v>
      </c>
      <c r="E280" s="7">
        <f t="shared" si="72"/>
        <v>0</v>
      </c>
      <c r="F280" s="9">
        <f t="shared" si="73"/>
        <v>0</v>
      </c>
      <c r="G280" s="8"/>
      <c r="H280" s="8"/>
      <c r="I280" s="8"/>
      <c r="J280" s="8"/>
      <c r="K280" s="8"/>
      <c r="L280" s="8"/>
      <c r="M280" s="8">
        <v>2</v>
      </c>
      <c r="N280" s="8"/>
      <c r="O280" s="8">
        <v>4</v>
      </c>
      <c r="P280" s="8">
        <v>10</v>
      </c>
      <c r="Q280" s="8"/>
      <c r="R280" s="8"/>
      <c r="S280" s="216">
        <v>1</v>
      </c>
      <c r="T280" s="216">
        <v>1</v>
      </c>
      <c r="U280" s="8">
        <v>9</v>
      </c>
      <c r="V280" s="8">
        <v>4</v>
      </c>
      <c r="W280" s="119">
        <v>7</v>
      </c>
      <c r="X280" s="119"/>
      <c r="Y280" s="120">
        <v>2</v>
      </c>
      <c r="Z280" s="120">
        <v>4</v>
      </c>
      <c r="AA280" s="8"/>
      <c r="AB280" s="8"/>
      <c r="AC280" s="8"/>
      <c r="AD280" s="8"/>
      <c r="AE280" s="8"/>
      <c r="AF280" s="8"/>
      <c r="AG280" s="8"/>
      <c r="AH280" s="8"/>
      <c r="AI280" s="12"/>
      <c r="AJ280" s="12">
        <v>1</v>
      </c>
    </row>
    <row r="281" spans="1:36" ht="15.75" thickBot="1" x14ac:dyDescent="0.3">
      <c r="A281" s="13">
        <v>15</v>
      </c>
      <c r="B281" s="14" t="s">
        <v>35</v>
      </c>
      <c r="C281" s="8">
        <f t="shared" si="70"/>
        <v>68</v>
      </c>
      <c r="D281" s="7">
        <f t="shared" si="70"/>
        <v>52</v>
      </c>
      <c r="E281" s="7">
        <f t="shared" si="72"/>
        <v>-16</v>
      </c>
      <c r="F281" s="9">
        <f t="shared" si="73"/>
        <v>-23.529411764705884</v>
      </c>
      <c r="G281" s="14"/>
      <c r="H281" s="14">
        <v>1</v>
      </c>
      <c r="I281" s="14"/>
      <c r="J281" s="14"/>
      <c r="K281" s="14">
        <v>1</v>
      </c>
      <c r="L281" s="14">
        <v>2</v>
      </c>
      <c r="M281" s="14">
        <v>5</v>
      </c>
      <c r="N281" s="14">
        <v>2</v>
      </c>
      <c r="O281" s="14">
        <v>25</v>
      </c>
      <c r="P281" s="14">
        <v>21</v>
      </c>
      <c r="Q281" s="14">
        <v>1</v>
      </c>
      <c r="R281" s="14">
        <v>1</v>
      </c>
      <c r="S281" s="217">
        <v>5</v>
      </c>
      <c r="T281" s="217">
        <v>6</v>
      </c>
      <c r="U281" s="14">
        <v>14</v>
      </c>
      <c r="V281" s="14">
        <v>15</v>
      </c>
      <c r="W281" s="119">
        <v>10</v>
      </c>
      <c r="X281" s="119">
        <v>15</v>
      </c>
      <c r="Y281" s="121">
        <v>4</v>
      </c>
      <c r="Z281" s="121"/>
      <c r="AA281" s="14">
        <v>1</v>
      </c>
      <c r="AB281" s="14"/>
      <c r="AC281" s="14">
        <v>3</v>
      </c>
      <c r="AD281" s="14">
        <v>1</v>
      </c>
      <c r="AE281" s="14"/>
      <c r="AF281" s="14"/>
      <c r="AG281" s="14">
        <v>1</v>
      </c>
      <c r="AH281" s="14">
        <v>2</v>
      </c>
      <c r="AI281" s="16">
        <v>12</v>
      </c>
      <c r="AJ281" s="16">
        <v>1</v>
      </c>
    </row>
    <row r="282" spans="1:36" x14ac:dyDescent="0.25">
      <c r="A282" s="17">
        <v>16</v>
      </c>
      <c r="B282" s="18" t="s">
        <v>36</v>
      </c>
      <c r="C282" s="8">
        <f t="shared" si="70"/>
        <v>10</v>
      </c>
      <c r="D282" s="7">
        <f t="shared" si="70"/>
        <v>9</v>
      </c>
      <c r="E282" s="7">
        <f t="shared" si="72"/>
        <v>-1</v>
      </c>
      <c r="F282" s="9">
        <f t="shared" si="73"/>
        <v>-10</v>
      </c>
      <c r="G282" s="18"/>
      <c r="H282" s="18">
        <v>1</v>
      </c>
      <c r="I282" s="18"/>
      <c r="J282" s="18"/>
      <c r="K282" s="18"/>
      <c r="L282" s="18"/>
      <c r="M282" s="18"/>
      <c r="N282" s="18"/>
      <c r="O282" s="18">
        <v>3</v>
      </c>
      <c r="P282" s="18">
        <v>4</v>
      </c>
      <c r="Q282" s="18"/>
      <c r="R282" s="18"/>
      <c r="S282" s="218"/>
      <c r="T282" s="218">
        <v>1</v>
      </c>
      <c r="U282" s="18">
        <v>4</v>
      </c>
      <c r="V282" s="18">
        <v>1</v>
      </c>
      <c r="W282" s="119">
        <v>2</v>
      </c>
      <c r="X282" s="119">
        <v>1</v>
      </c>
      <c r="Y282" s="122">
        <v>2</v>
      </c>
      <c r="Z282" s="122"/>
      <c r="AA282" s="18"/>
      <c r="AB282" s="18"/>
      <c r="AC282" s="18"/>
      <c r="AD282" s="18"/>
      <c r="AE282" s="18"/>
      <c r="AF282" s="18"/>
      <c r="AG282" s="18"/>
      <c r="AH282" s="18"/>
      <c r="AI282" s="19">
        <v>3</v>
      </c>
      <c r="AJ282" s="19">
        <v>2</v>
      </c>
    </row>
    <row r="283" spans="1:36" ht="15.75" thickBot="1" x14ac:dyDescent="0.3">
      <c r="A283" s="11">
        <v>3</v>
      </c>
      <c r="B283" s="8" t="s">
        <v>37</v>
      </c>
      <c r="C283" s="8">
        <f t="shared" si="70"/>
        <v>12</v>
      </c>
      <c r="D283" s="7">
        <f t="shared" si="70"/>
        <v>13</v>
      </c>
      <c r="E283" s="7">
        <f t="shared" si="72"/>
        <v>1</v>
      </c>
      <c r="F283" s="9">
        <f t="shared" si="73"/>
        <v>8.3333333333333286</v>
      </c>
      <c r="G283" s="8"/>
      <c r="H283" s="8"/>
      <c r="I283" s="8"/>
      <c r="J283" s="8"/>
      <c r="K283" s="8"/>
      <c r="L283" s="8"/>
      <c r="M283" s="8"/>
      <c r="N283" s="8"/>
      <c r="O283" s="20">
        <v>1</v>
      </c>
      <c r="P283" s="20">
        <v>1</v>
      </c>
      <c r="Q283" s="8"/>
      <c r="R283" s="8"/>
      <c r="S283" s="216">
        <v>3</v>
      </c>
      <c r="T283" s="216">
        <v>5</v>
      </c>
      <c r="U283" s="8">
        <v>7</v>
      </c>
      <c r="V283" s="8">
        <v>4</v>
      </c>
      <c r="W283" s="119">
        <v>2</v>
      </c>
      <c r="X283" s="119">
        <v>3</v>
      </c>
      <c r="Y283" s="120">
        <v>5</v>
      </c>
      <c r="Z283" s="120">
        <v>1</v>
      </c>
      <c r="AA283" s="8"/>
      <c r="AB283" s="8"/>
      <c r="AC283" s="8"/>
      <c r="AD283" s="8"/>
      <c r="AE283" s="8"/>
      <c r="AF283" s="8"/>
      <c r="AG283" s="8"/>
      <c r="AH283" s="8"/>
      <c r="AI283" s="12">
        <v>1</v>
      </c>
      <c r="AJ283" s="12">
        <v>3</v>
      </c>
    </row>
    <row r="284" spans="1:36" ht="15.75" thickBot="1" x14ac:dyDescent="0.3">
      <c r="A284" s="13">
        <v>58</v>
      </c>
      <c r="B284" s="14" t="s">
        <v>38</v>
      </c>
      <c r="C284" s="14">
        <f t="shared" ref="C284:AJ284" si="74">C267+C268+C269+C270+C271+C272+C273+C274+C275+C276+C277+C278+C279+C280+C281+C282+C283</f>
        <v>297</v>
      </c>
      <c r="D284" s="14">
        <f>D267+D268+D269+D270+D271+D272+D273+D274+D275+D276+D277+D278+D279+D280+D281+D282+D283</f>
        <v>255</v>
      </c>
      <c r="E284" s="14">
        <f t="shared" si="74"/>
        <v>-42</v>
      </c>
      <c r="F284" s="14">
        <f t="shared" si="74"/>
        <v>-204.75620181182842</v>
      </c>
      <c r="G284" s="14">
        <f t="shared" si="74"/>
        <v>2</v>
      </c>
      <c r="H284" s="14">
        <f t="shared" si="74"/>
        <v>5</v>
      </c>
      <c r="I284" s="14">
        <f t="shared" si="74"/>
        <v>1</v>
      </c>
      <c r="J284" s="14">
        <v>0</v>
      </c>
      <c r="K284" s="14">
        <f t="shared" si="74"/>
        <v>7</v>
      </c>
      <c r="L284" s="14">
        <f t="shared" si="74"/>
        <v>5</v>
      </c>
      <c r="M284" s="14">
        <f t="shared" si="74"/>
        <v>11</v>
      </c>
      <c r="N284" s="14">
        <f t="shared" si="74"/>
        <v>4</v>
      </c>
      <c r="O284" s="14">
        <f t="shared" si="74"/>
        <v>75</v>
      </c>
      <c r="P284" s="14">
        <f t="shared" si="74"/>
        <v>91</v>
      </c>
      <c r="Q284" s="14">
        <f t="shared" si="74"/>
        <v>11</v>
      </c>
      <c r="R284" s="14">
        <f t="shared" si="74"/>
        <v>9</v>
      </c>
      <c r="S284" s="121">
        <f t="shared" si="74"/>
        <v>35</v>
      </c>
      <c r="T284" s="121">
        <f t="shared" si="74"/>
        <v>32</v>
      </c>
      <c r="U284" s="14">
        <f t="shared" si="74"/>
        <v>115</v>
      </c>
      <c r="V284" s="14">
        <f t="shared" si="74"/>
        <v>88</v>
      </c>
      <c r="W284" s="121">
        <f t="shared" si="74"/>
        <v>58</v>
      </c>
      <c r="X284" s="121">
        <f t="shared" si="74"/>
        <v>42</v>
      </c>
      <c r="Y284" s="121">
        <f t="shared" si="74"/>
        <v>57</v>
      </c>
      <c r="Z284" s="121">
        <f t="shared" si="74"/>
        <v>46</v>
      </c>
      <c r="AA284" s="14">
        <f t="shared" si="74"/>
        <v>1</v>
      </c>
      <c r="AB284" s="14">
        <f t="shared" si="74"/>
        <v>1</v>
      </c>
      <c r="AC284" s="14">
        <f t="shared" si="74"/>
        <v>3</v>
      </c>
      <c r="AD284" s="14">
        <f t="shared" si="74"/>
        <v>1</v>
      </c>
      <c r="AE284" s="14">
        <f t="shared" si="74"/>
        <v>0</v>
      </c>
      <c r="AF284" s="14">
        <f t="shared" si="74"/>
        <v>0</v>
      </c>
      <c r="AG284" s="14">
        <f t="shared" si="74"/>
        <v>1</v>
      </c>
      <c r="AH284" s="14">
        <f t="shared" si="74"/>
        <v>2</v>
      </c>
      <c r="AI284" s="14">
        <f t="shared" si="74"/>
        <v>35</v>
      </c>
      <c r="AJ284" s="14">
        <f t="shared" si="74"/>
        <v>19</v>
      </c>
    </row>
    <row r="285" spans="1:36" x14ac:dyDescent="0.25">
      <c r="A285" s="17">
        <v>19</v>
      </c>
      <c r="B285" s="18" t="s">
        <v>39</v>
      </c>
      <c r="C285" s="18">
        <f>D284-C284</f>
        <v>-42</v>
      </c>
      <c r="D285" s="18"/>
      <c r="E285" s="18"/>
      <c r="F285" s="18"/>
      <c r="G285" s="18">
        <f>H284-G284</f>
        <v>3</v>
      </c>
      <c r="H285" s="18"/>
      <c r="I285" s="18">
        <f>J284-I284</f>
        <v>-1</v>
      </c>
      <c r="J285" s="18"/>
      <c r="K285" s="18">
        <f>L284-K284</f>
        <v>-2</v>
      </c>
      <c r="L285" s="18"/>
      <c r="M285" s="18">
        <f>N284-M284</f>
        <v>-7</v>
      </c>
      <c r="N285" s="21"/>
      <c r="O285" s="18"/>
      <c r="P285" s="18"/>
      <c r="Q285" s="18">
        <f>R284-Q284</f>
        <v>-2</v>
      </c>
      <c r="R285" s="18"/>
      <c r="S285" s="122">
        <f>T284-S284</f>
        <v>-3</v>
      </c>
      <c r="T285" s="122"/>
      <c r="U285" s="245">
        <f>V284-U284</f>
        <v>-27</v>
      </c>
      <c r="V285" s="18"/>
      <c r="W285" s="122">
        <f>X284-W284</f>
        <v>-16</v>
      </c>
      <c r="X285" s="122"/>
      <c r="Y285" s="122">
        <f>Z284-Y284</f>
        <v>-11</v>
      </c>
      <c r="Z285" s="122"/>
      <c r="AA285" s="18">
        <f>AB284-AA284</f>
        <v>0</v>
      </c>
      <c r="AB285" s="18"/>
      <c r="AC285" s="18"/>
      <c r="AD285" s="196"/>
      <c r="AE285" s="18">
        <f>AF284-AE284</f>
        <v>0</v>
      </c>
      <c r="AF285" s="18"/>
      <c r="AG285" s="18">
        <f>AH284-AG284</f>
        <v>1</v>
      </c>
      <c r="AH285" s="18"/>
      <c r="AI285" s="18"/>
      <c r="AJ285" s="18"/>
    </row>
    <row r="286" spans="1:36" ht="56.25" customHeight="1" x14ac:dyDescent="0.25">
      <c r="A286" s="23">
        <v>20</v>
      </c>
      <c r="B286" s="23" t="s">
        <v>40</v>
      </c>
      <c r="C286" s="78"/>
      <c r="D286" s="79">
        <f>D284*100/C284-100</f>
        <v>-14.141414141414145</v>
      </c>
      <c r="E286" s="78"/>
      <c r="F286" s="78"/>
      <c r="G286" s="78"/>
      <c r="H286" s="78">
        <f>H284*100/G284-100</f>
        <v>150</v>
      </c>
      <c r="I286" s="78"/>
      <c r="J286" s="78"/>
      <c r="K286" s="78"/>
      <c r="L286" s="78">
        <f>L284*100/K284-100</f>
        <v>-28.571428571428569</v>
      </c>
      <c r="M286" s="78">
        <f>M284/100*L284+100</f>
        <v>100.55</v>
      </c>
      <c r="N286" s="78">
        <f>N284/100*M284+100</f>
        <v>100.44</v>
      </c>
      <c r="O286" s="78"/>
      <c r="P286" s="78">
        <f>P284/100*O284+100</f>
        <v>168.25</v>
      </c>
      <c r="Q286" s="78">
        <f>Q284*100/P284-100</f>
        <v>-87.912087912087912</v>
      </c>
      <c r="R286" s="78"/>
      <c r="S286" s="124"/>
      <c r="T286" s="124">
        <f>T284/100*S284+100</f>
        <v>111.2</v>
      </c>
      <c r="U286" s="78">
        <f>U284*100/T284-100</f>
        <v>259.375</v>
      </c>
      <c r="V286" s="80">
        <f>V284*100/U284-100</f>
        <v>-23.478260869565219</v>
      </c>
      <c r="W286" s="124"/>
      <c r="X286" s="124"/>
      <c r="Y286" s="124"/>
      <c r="Z286" s="124"/>
      <c r="AA286" s="78"/>
      <c r="AB286" s="78">
        <f>AB284/100*AA284+100</f>
        <v>100.01</v>
      </c>
      <c r="AC286" s="78"/>
      <c r="AD286" s="78">
        <f>AD284/100*AC284+100</f>
        <v>100.03</v>
      </c>
      <c r="AE286" s="78">
        <v>0</v>
      </c>
      <c r="AF286" s="80"/>
      <c r="AG286" s="78"/>
      <c r="AH286" s="78">
        <v>0</v>
      </c>
      <c r="AI286" s="78"/>
      <c r="AJ286" s="78">
        <f>AJ284/100*AI284+100</f>
        <v>106.65</v>
      </c>
    </row>
    <row r="287" spans="1:36" x14ac:dyDescent="0.25">
      <c r="A287" s="83"/>
      <c r="B287" s="83"/>
      <c r="C287" s="83"/>
      <c r="D287" s="252"/>
      <c r="E287" s="240"/>
      <c r="F287" s="171" t="s">
        <v>248</v>
      </c>
      <c r="G287" s="83"/>
      <c r="T287" s="229"/>
      <c r="U287" s="83"/>
      <c r="V287" s="83"/>
      <c r="AG287" s="83"/>
    </row>
  </sheetData>
  <mergeCells count="220">
    <mergeCell ref="B228:AJ228"/>
    <mergeCell ref="A229:AJ229"/>
    <mergeCell ref="A230:A232"/>
    <mergeCell ref="B230:B232"/>
    <mergeCell ref="C230:D231"/>
    <mergeCell ref="E230:F231"/>
    <mergeCell ref="G230:H231"/>
    <mergeCell ref="I230:J231"/>
    <mergeCell ref="K230:L231"/>
    <mergeCell ref="M230:N231"/>
    <mergeCell ref="O230:P231"/>
    <mergeCell ref="Q230:R231"/>
    <mergeCell ref="S230:T231"/>
    <mergeCell ref="U230:V231"/>
    <mergeCell ref="W230:Z230"/>
    <mergeCell ref="AA230:AB231"/>
    <mergeCell ref="AC230:AD231"/>
    <mergeCell ref="AE230:AF231"/>
    <mergeCell ref="AG230:AH231"/>
    <mergeCell ref="AI230:AJ231"/>
    <mergeCell ref="W231:X231"/>
    <mergeCell ref="Y231:Z231"/>
    <mergeCell ref="B201:AJ201"/>
    <mergeCell ref="A202:AJ202"/>
    <mergeCell ref="A203:A205"/>
    <mergeCell ref="B203:B205"/>
    <mergeCell ref="C203:D204"/>
    <mergeCell ref="E203:F204"/>
    <mergeCell ref="G203:H204"/>
    <mergeCell ref="I203:J204"/>
    <mergeCell ref="K203:L204"/>
    <mergeCell ref="M203:N204"/>
    <mergeCell ref="O203:P204"/>
    <mergeCell ref="Q203:R204"/>
    <mergeCell ref="S203:T204"/>
    <mergeCell ref="U203:V204"/>
    <mergeCell ref="W203:Z203"/>
    <mergeCell ref="AA203:AB204"/>
    <mergeCell ref="AC203:AD204"/>
    <mergeCell ref="AE203:AF204"/>
    <mergeCell ref="AG203:AH204"/>
    <mergeCell ref="AI203:AJ204"/>
    <mergeCell ref="W204:X204"/>
    <mergeCell ref="Y204:Z204"/>
    <mergeCell ref="B172:AJ172"/>
    <mergeCell ref="A173:AJ173"/>
    <mergeCell ref="A174:A176"/>
    <mergeCell ref="B174:B176"/>
    <mergeCell ref="C174:D175"/>
    <mergeCell ref="E174:F175"/>
    <mergeCell ref="G174:H175"/>
    <mergeCell ref="I174:J175"/>
    <mergeCell ref="K174:L175"/>
    <mergeCell ref="M174:N175"/>
    <mergeCell ref="O174:P175"/>
    <mergeCell ref="Q174:R175"/>
    <mergeCell ref="S174:T175"/>
    <mergeCell ref="U174:V175"/>
    <mergeCell ref="W174:Z174"/>
    <mergeCell ref="AA174:AB175"/>
    <mergeCell ref="AC174:AD175"/>
    <mergeCell ref="AE174:AF175"/>
    <mergeCell ref="AG174:AH175"/>
    <mergeCell ref="AI174:AJ175"/>
    <mergeCell ref="W175:X175"/>
    <mergeCell ref="Y175:Z175"/>
    <mergeCell ref="B145:AJ145"/>
    <mergeCell ref="A146:AJ146"/>
    <mergeCell ref="A147:A149"/>
    <mergeCell ref="B147:B149"/>
    <mergeCell ref="C147:D148"/>
    <mergeCell ref="E147:F148"/>
    <mergeCell ref="G147:H148"/>
    <mergeCell ref="I147:J148"/>
    <mergeCell ref="K147:L148"/>
    <mergeCell ref="M147:N148"/>
    <mergeCell ref="O147:P148"/>
    <mergeCell ref="Q147:R148"/>
    <mergeCell ref="S147:T148"/>
    <mergeCell ref="U147:V148"/>
    <mergeCell ref="W147:Z147"/>
    <mergeCell ref="AA147:AB148"/>
    <mergeCell ref="AC147:AD148"/>
    <mergeCell ref="AE147:AF148"/>
    <mergeCell ref="AG147:AH148"/>
    <mergeCell ref="AI147:AJ148"/>
    <mergeCell ref="W148:X148"/>
    <mergeCell ref="Y148:Z148"/>
    <mergeCell ref="F123:H123"/>
    <mergeCell ref="AD118:AE119"/>
    <mergeCell ref="AF118:AG119"/>
    <mergeCell ref="AH118:AI119"/>
    <mergeCell ref="V119:W119"/>
    <mergeCell ref="X119:Y119"/>
    <mergeCell ref="C116:AK116"/>
    <mergeCell ref="B117:AK117"/>
    <mergeCell ref="A118:A120"/>
    <mergeCell ref="B118:C119"/>
    <mergeCell ref="D118:E119"/>
    <mergeCell ref="F118:G119"/>
    <mergeCell ref="H118:I119"/>
    <mergeCell ref="J118:K119"/>
    <mergeCell ref="L118:M119"/>
    <mergeCell ref="N118:O119"/>
    <mergeCell ref="P118:Q119"/>
    <mergeCell ref="R118:S119"/>
    <mergeCell ref="T118:U119"/>
    <mergeCell ref="V118:Y118"/>
    <mergeCell ref="Z118:AA119"/>
    <mergeCell ref="AB118:AC119"/>
    <mergeCell ref="B57:AJ57"/>
    <mergeCell ref="A58:AJ58"/>
    <mergeCell ref="A60:A62"/>
    <mergeCell ref="B60:B62"/>
    <mergeCell ref="C60:D61"/>
    <mergeCell ref="E60:F61"/>
    <mergeCell ref="G60:H61"/>
    <mergeCell ref="I60:J61"/>
    <mergeCell ref="K60:L61"/>
    <mergeCell ref="M60:N61"/>
    <mergeCell ref="O60:P61"/>
    <mergeCell ref="Q60:R61"/>
    <mergeCell ref="S60:T61"/>
    <mergeCell ref="U60:V61"/>
    <mergeCell ref="W60:Z60"/>
    <mergeCell ref="AA60:AB61"/>
    <mergeCell ref="AC60:AD61"/>
    <mergeCell ref="AE60:AF61"/>
    <mergeCell ref="AG60:AH61"/>
    <mergeCell ref="AI60:AJ61"/>
    <mergeCell ref="W61:X61"/>
    <mergeCell ref="Y61:Z61"/>
    <mergeCell ref="B28:AJ28"/>
    <mergeCell ref="A29:AJ29"/>
    <mergeCell ref="A31:A33"/>
    <mergeCell ref="B31:B33"/>
    <mergeCell ref="C31:D32"/>
    <mergeCell ref="E31:F32"/>
    <mergeCell ref="G31:H32"/>
    <mergeCell ref="I31:J32"/>
    <mergeCell ref="K31:L32"/>
    <mergeCell ref="M31:N32"/>
    <mergeCell ref="O31:P32"/>
    <mergeCell ref="Q31:R32"/>
    <mergeCell ref="S31:T32"/>
    <mergeCell ref="U31:V32"/>
    <mergeCell ref="W31:Z31"/>
    <mergeCell ref="AA31:AB32"/>
    <mergeCell ref="AC31:AD32"/>
    <mergeCell ref="AE31:AF32"/>
    <mergeCell ref="AG31:AH32"/>
    <mergeCell ref="AI31:AJ32"/>
    <mergeCell ref="W32:X32"/>
    <mergeCell ref="Y32:Z32"/>
    <mergeCell ref="AE4:AF5"/>
    <mergeCell ref="AG4:AH5"/>
    <mergeCell ref="AI4:AJ5"/>
    <mergeCell ref="W5:X5"/>
    <mergeCell ref="Y5:Z5"/>
    <mergeCell ref="AA4:AB5"/>
    <mergeCell ref="B1:AJ1"/>
    <mergeCell ref="A2:AJ2"/>
    <mergeCell ref="A4:A6"/>
    <mergeCell ref="B4:B6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Z4"/>
    <mergeCell ref="AC4:AD5"/>
    <mergeCell ref="AC89:AD90"/>
    <mergeCell ref="AE89:AF90"/>
    <mergeCell ref="AG89:AH90"/>
    <mergeCell ref="AI89:AJ90"/>
    <mergeCell ref="W90:X90"/>
    <mergeCell ref="Y90:Z90"/>
    <mergeCell ref="B86:AJ86"/>
    <mergeCell ref="A87:AJ87"/>
    <mergeCell ref="A89:A91"/>
    <mergeCell ref="B89:B91"/>
    <mergeCell ref="C89:D90"/>
    <mergeCell ref="E89:F90"/>
    <mergeCell ref="G89:H90"/>
    <mergeCell ref="I89:J90"/>
    <mergeCell ref="K89:L90"/>
    <mergeCell ref="M89:N90"/>
    <mergeCell ref="O89:P90"/>
    <mergeCell ref="Q89:R90"/>
    <mergeCell ref="S89:T90"/>
    <mergeCell ref="U89:V90"/>
    <mergeCell ref="W89:Z89"/>
    <mergeCell ref="AA89:AB90"/>
    <mergeCell ref="B262:AJ262"/>
    <mergeCell ref="A263:AJ263"/>
    <mergeCell ref="A264:A266"/>
    <mergeCell ref="B264:B266"/>
    <mergeCell ref="C264:D265"/>
    <mergeCell ref="E264:F265"/>
    <mergeCell ref="G264:H265"/>
    <mergeCell ref="I264:J265"/>
    <mergeCell ref="K264:L265"/>
    <mergeCell ref="M264:N265"/>
    <mergeCell ref="O264:P265"/>
    <mergeCell ref="Q264:R265"/>
    <mergeCell ref="S264:T265"/>
    <mergeCell ref="U264:V265"/>
    <mergeCell ref="W264:Z264"/>
    <mergeCell ref="AA264:AB265"/>
    <mergeCell ref="AC264:AD265"/>
    <mergeCell ref="AE264:AF265"/>
    <mergeCell ref="AG264:AH265"/>
    <mergeCell ref="AI264:AJ265"/>
    <mergeCell ref="W265:X265"/>
    <mergeCell ref="Y265:Z265"/>
  </mergeCells>
  <pageMargins left="0.11458333333333333" right="0.19791666666666666" top="0.5" bottom="0.39583333333333331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Normal="100" workbookViewId="0">
      <selection activeCell="A4" sqref="A4:F26"/>
    </sheetView>
  </sheetViews>
  <sheetFormatPr defaultColWidth="3" defaultRowHeight="15" x14ac:dyDescent="0.25"/>
  <cols>
    <col min="2" max="2" width="10.42578125" customWidth="1"/>
    <col min="3" max="3" width="6.140625" customWidth="1"/>
    <col min="4" max="4" width="3.85546875" customWidth="1"/>
    <col min="5" max="5" width="4.42578125" customWidth="1"/>
    <col min="6" max="6" width="4.28515625" customWidth="1"/>
  </cols>
  <sheetData>
    <row r="1" spans="1:36" x14ac:dyDescent="0.25">
      <c r="A1" s="144"/>
      <c r="B1" s="340" t="s">
        <v>243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</row>
    <row r="2" spans="1:36" x14ac:dyDescent="0.25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</row>
    <row r="3" spans="1:36" x14ac:dyDescent="0.25">
      <c r="A3" s="145"/>
      <c r="B3" s="146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7"/>
      <c r="T3" s="147"/>
      <c r="U3" s="20"/>
      <c r="V3" s="148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5" customHeight="1" x14ac:dyDescent="0.25">
      <c r="A4" s="305" t="s">
        <v>1</v>
      </c>
      <c r="B4" s="306" t="s">
        <v>2</v>
      </c>
      <c r="C4" s="306" t="s">
        <v>3</v>
      </c>
      <c r="D4" s="306"/>
      <c r="E4" s="306" t="s">
        <v>4</v>
      </c>
      <c r="F4" s="306"/>
      <c r="G4" s="308" t="s">
        <v>5</v>
      </c>
      <c r="H4" s="309"/>
      <c r="I4" s="308" t="s">
        <v>6</v>
      </c>
      <c r="J4" s="309"/>
      <c r="K4" s="319" t="s">
        <v>7</v>
      </c>
      <c r="L4" s="320"/>
      <c r="M4" s="319" t="s">
        <v>8</v>
      </c>
      <c r="N4" s="320"/>
      <c r="O4" s="308" t="s">
        <v>9</v>
      </c>
      <c r="P4" s="309"/>
      <c r="Q4" s="308" t="s">
        <v>10</v>
      </c>
      <c r="R4" s="309"/>
      <c r="S4" s="343" t="s">
        <v>11</v>
      </c>
      <c r="T4" s="344"/>
      <c r="U4" s="319" t="s">
        <v>12</v>
      </c>
      <c r="V4" s="320"/>
      <c r="W4" s="347" t="s">
        <v>13</v>
      </c>
      <c r="X4" s="348"/>
      <c r="Y4" s="348"/>
      <c r="Z4" s="349"/>
      <c r="AA4" s="308" t="s">
        <v>14</v>
      </c>
      <c r="AB4" s="309"/>
      <c r="AC4" s="308" t="s">
        <v>15</v>
      </c>
      <c r="AD4" s="309"/>
      <c r="AE4" s="308" t="s">
        <v>16</v>
      </c>
      <c r="AF4" s="309"/>
      <c r="AG4" s="308" t="s">
        <v>17</v>
      </c>
      <c r="AH4" s="309"/>
      <c r="AI4" s="319" t="s">
        <v>18</v>
      </c>
      <c r="AJ4" s="320"/>
    </row>
    <row r="5" spans="1:36" ht="41.25" customHeight="1" x14ac:dyDescent="0.25">
      <c r="A5" s="305"/>
      <c r="B5" s="306"/>
      <c r="C5" s="306"/>
      <c r="D5" s="306"/>
      <c r="E5" s="306"/>
      <c r="F5" s="306"/>
      <c r="G5" s="310"/>
      <c r="H5" s="311"/>
      <c r="I5" s="310"/>
      <c r="J5" s="311"/>
      <c r="K5" s="321"/>
      <c r="L5" s="322"/>
      <c r="M5" s="321"/>
      <c r="N5" s="322"/>
      <c r="O5" s="310"/>
      <c r="P5" s="311"/>
      <c r="Q5" s="310"/>
      <c r="R5" s="311"/>
      <c r="S5" s="345"/>
      <c r="T5" s="346"/>
      <c r="U5" s="321"/>
      <c r="V5" s="322"/>
      <c r="W5" s="341" t="s">
        <v>19</v>
      </c>
      <c r="X5" s="342"/>
      <c r="Y5" s="341" t="s">
        <v>20</v>
      </c>
      <c r="Z5" s="342"/>
      <c r="AA5" s="310"/>
      <c r="AB5" s="311"/>
      <c r="AC5" s="310"/>
      <c r="AD5" s="311"/>
      <c r="AE5" s="310"/>
      <c r="AF5" s="311"/>
      <c r="AG5" s="310"/>
      <c r="AH5" s="311"/>
      <c r="AI5" s="321"/>
      <c r="AJ5" s="322"/>
    </row>
    <row r="6" spans="1:36" ht="54" customHeight="1" x14ac:dyDescent="0.25">
      <c r="A6" s="305"/>
      <c r="B6" s="306"/>
      <c r="C6" s="141">
        <v>2013</v>
      </c>
      <c r="D6" s="141">
        <v>2014</v>
      </c>
      <c r="E6" s="141">
        <v>2013</v>
      </c>
      <c r="F6" s="141">
        <v>2014</v>
      </c>
      <c r="G6" s="141">
        <v>2013</v>
      </c>
      <c r="H6" s="141">
        <v>2014</v>
      </c>
      <c r="I6" s="141">
        <v>2013</v>
      </c>
      <c r="J6" s="141">
        <v>2014</v>
      </c>
      <c r="K6" s="141">
        <v>2013</v>
      </c>
      <c r="L6" s="141">
        <v>2014</v>
      </c>
      <c r="M6" s="141">
        <v>2013</v>
      </c>
      <c r="N6" s="141">
        <v>2014</v>
      </c>
      <c r="O6" s="141">
        <v>2013</v>
      </c>
      <c r="P6" s="141">
        <v>2014</v>
      </c>
      <c r="Q6" s="141">
        <v>2013</v>
      </c>
      <c r="R6" s="141">
        <v>2014</v>
      </c>
      <c r="S6" s="106">
        <v>2013</v>
      </c>
      <c r="T6" s="106">
        <v>2014</v>
      </c>
      <c r="U6" s="141">
        <v>2013</v>
      </c>
      <c r="V6" s="141">
        <v>2014</v>
      </c>
      <c r="W6" s="141">
        <v>2013</v>
      </c>
      <c r="X6" s="141">
        <v>2014</v>
      </c>
      <c r="Y6" s="141">
        <v>2013</v>
      </c>
      <c r="Z6" s="141">
        <v>2014</v>
      </c>
      <c r="AA6" s="141">
        <v>2013</v>
      </c>
      <c r="AB6" s="141">
        <v>2014</v>
      </c>
      <c r="AC6" s="141">
        <v>2013</v>
      </c>
      <c r="AD6" s="141">
        <v>2014</v>
      </c>
      <c r="AE6" s="141">
        <v>2013</v>
      </c>
      <c r="AF6" s="141">
        <v>2014</v>
      </c>
      <c r="AG6" s="141">
        <v>2013</v>
      </c>
      <c r="AH6" s="141">
        <v>2014</v>
      </c>
      <c r="AI6" s="141">
        <v>2013</v>
      </c>
      <c r="AJ6" s="5">
        <v>2014</v>
      </c>
    </row>
    <row r="7" spans="1:36" x14ac:dyDescent="0.25">
      <c r="A7" s="140">
        <v>1</v>
      </c>
      <c r="B7" s="7" t="s">
        <v>21</v>
      </c>
      <c r="C7" s="8">
        <f t="shared" ref="C7:C23" si="0">AI7+AG7+AE7+AC7+AA7+U7+S7+Q7+O7+M7+K7+I7+G7</f>
        <v>12</v>
      </c>
      <c r="D7" s="7">
        <f t="shared" ref="D7:D23" si="1">AJ7+AH7+AF7+AD7+AB7+V7+T7+R7+P7+N7+L7+J7+H7</f>
        <v>20</v>
      </c>
      <c r="E7" s="7">
        <v>6</v>
      </c>
      <c r="F7" s="9">
        <f>D7*100/C7-100</f>
        <v>66.666666666666657</v>
      </c>
      <c r="G7" s="7"/>
      <c r="H7" s="7"/>
      <c r="I7" s="7"/>
      <c r="J7" s="7"/>
      <c r="K7" s="7"/>
      <c r="L7" s="7"/>
      <c r="M7" s="7">
        <v>1</v>
      </c>
      <c r="N7" s="7">
        <v>1</v>
      </c>
      <c r="O7" s="7">
        <v>2</v>
      </c>
      <c r="P7" s="7"/>
      <c r="Q7" s="7"/>
      <c r="R7" s="7">
        <v>1</v>
      </c>
      <c r="S7" s="107">
        <v>2</v>
      </c>
      <c r="T7" s="149"/>
      <c r="U7" s="7">
        <v>6</v>
      </c>
      <c r="V7" s="7">
        <v>16</v>
      </c>
      <c r="W7" s="7">
        <v>1</v>
      </c>
      <c r="X7" s="7">
        <v>9</v>
      </c>
      <c r="Y7" s="7">
        <v>5</v>
      </c>
      <c r="Z7" s="7">
        <v>7</v>
      </c>
      <c r="AA7" s="7"/>
      <c r="AB7" s="7"/>
      <c r="AC7" s="7"/>
      <c r="AD7" s="7"/>
      <c r="AE7" s="7"/>
      <c r="AF7" s="7"/>
      <c r="AG7" s="7"/>
      <c r="AH7" s="7"/>
      <c r="AI7" s="7">
        <v>1</v>
      </c>
      <c r="AJ7" s="10">
        <v>2</v>
      </c>
    </row>
    <row r="8" spans="1:36" x14ac:dyDescent="0.25">
      <c r="A8" s="140">
        <v>2</v>
      </c>
      <c r="B8" s="7" t="s">
        <v>22</v>
      </c>
      <c r="C8" s="8">
        <f t="shared" si="0"/>
        <v>30</v>
      </c>
      <c r="D8" s="7">
        <f t="shared" si="1"/>
        <v>23</v>
      </c>
      <c r="E8" s="7">
        <v>9</v>
      </c>
      <c r="F8" s="9">
        <f t="shared" ref="F8:F25" si="2">D8*100/C8-100</f>
        <v>-23.333333333333329</v>
      </c>
      <c r="G8" s="7">
        <v>1</v>
      </c>
      <c r="H8" s="7">
        <v>1</v>
      </c>
      <c r="I8" s="7">
        <v>1</v>
      </c>
      <c r="J8" s="7"/>
      <c r="K8" s="7">
        <v>1</v>
      </c>
      <c r="L8" s="7">
        <v>3</v>
      </c>
      <c r="M8" s="7"/>
      <c r="N8" s="7">
        <v>1</v>
      </c>
      <c r="O8" s="7">
        <v>5</v>
      </c>
      <c r="P8" s="7">
        <v>7</v>
      </c>
      <c r="Q8" s="7"/>
      <c r="R8" s="7"/>
      <c r="S8" s="107">
        <v>3</v>
      </c>
      <c r="T8" s="149">
        <v>2</v>
      </c>
      <c r="U8" s="7">
        <v>17</v>
      </c>
      <c r="V8" s="7">
        <v>7</v>
      </c>
      <c r="W8" s="7">
        <v>10</v>
      </c>
      <c r="X8" s="7">
        <v>4</v>
      </c>
      <c r="Y8" s="7">
        <v>7</v>
      </c>
      <c r="Z8" s="7">
        <v>3</v>
      </c>
      <c r="AA8" s="7"/>
      <c r="AB8" s="7"/>
      <c r="AC8" s="7"/>
      <c r="AD8" s="7"/>
      <c r="AE8" s="7"/>
      <c r="AF8" s="7"/>
      <c r="AG8" s="7"/>
      <c r="AH8" s="7"/>
      <c r="AI8" s="7">
        <v>2</v>
      </c>
      <c r="AJ8" s="10">
        <v>2</v>
      </c>
    </row>
    <row r="9" spans="1:36" x14ac:dyDescent="0.25">
      <c r="A9" s="140">
        <v>3</v>
      </c>
      <c r="B9" s="7" t="s">
        <v>23</v>
      </c>
      <c r="C9" s="8">
        <f t="shared" si="0"/>
        <v>18</v>
      </c>
      <c r="D9" s="7">
        <f t="shared" si="1"/>
        <v>19</v>
      </c>
      <c r="E9" s="7">
        <v>1</v>
      </c>
      <c r="F9" s="9">
        <f t="shared" si="2"/>
        <v>5.5555555555555571</v>
      </c>
      <c r="G9" s="7">
        <v>1</v>
      </c>
      <c r="H9" s="7"/>
      <c r="I9" s="7"/>
      <c r="J9" s="7"/>
      <c r="K9" s="7"/>
      <c r="L9" s="7">
        <v>1</v>
      </c>
      <c r="M9" s="7">
        <v>1</v>
      </c>
      <c r="N9" s="7"/>
      <c r="O9" s="7">
        <v>8</v>
      </c>
      <c r="P9" s="7">
        <v>5</v>
      </c>
      <c r="Q9" s="7"/>
      <c r="R9" s="7"/>
      <c r="S9" s="107">
        <v>3</v>
      </c>
      <c r="T9" s="149">
        <v>2</v>
      </c>
      <c r="U9" s="7">
        <v>5</v>
      </c>
      <c r="V9" s="7">
        <v>8</v>
      </c>
      <c r="W9" s="7">
        <v>1</v>
      </c>
      <c r="X9" s="7">
        <v>3</v>
      </c>
      <c r="Y9" s="7">
        <v>4</v>
      </c>
      <c r="Z9" s="7">
        <v>5</v>
      </c>
      <c r="AA9" s="7"/>
      <c r="AB9" s="7"/>
      <c r="AC9" s="7"/>
      <c r="AD9" s="7"/>
      <c r="AE9" s="7"/>
      <c r="AF9" s="7"/>
      <c r="AG9" s="7"/>
      <c r="AH9" s="7"/>
      <c r="AI9" s="7"/>
      <c r="AJ9" s="10">
        <v>3</v>
      </c>
    </row>
    <row r="10" spans="1:36" x14ac:dyDescent="0.25">
      <c r="A10" s="11">
        <v>4</v>
      </c>
      <c r="B10" s="7" t="s">
        <v>24</v>
      </c>
      <c r="C10" s="8">
        <f t="shared" si="0"/>
        <v>32</v>
      </c>
      <c r="D10" s="7">
        <f t="shared" si="1"/>
        <v>19</v>
      </c>
      <c r="E10" s="7">
        <v>13</v>
      </c>
      <c r="F10" s="9">
        <f t="shared" si="2"/>
        <v>-40.625</v>
      </c>
      <c r="G10" s="8">
        <v>1</v>
      </c>
      <c r="H10" s="8"/>
      <c r="I10" s="8"/>
      <c r="J10" s="8"/>
      <c r="K10" s="8"/>
      <c r="L10" s="8"/>
      <c r="M10" s="8"/>
      <c r="N10" s="8"/>
      <c r="O10" s="8">
        <v>5</v>
      </c>
      <c r="P10" s="8">
        <v>2</v>
      </c>
      <c r="Q10" s="8"/>
      <c r="R10" s="8"/>
      <c r="S10" s="108"/>
      <c r="T10" s="150"/>
      <c r="U10" s="8">
        <v>25</v>
      </c>
      <c r="V10" s="8">
        <v>16</v>
      </c>
      <c r="W10" s="7">
        <v>2</v>
      </c>
      <c r="X10" s="7">
        <v>4</v>
      </c>
      <c r="Y10" s="8">
        <v>23</v>
      </c>
      <c r="Z10" s="8">
        <v>12</v>
      </c>
      <c r="AA10" s="8"/>
      <c r="AB10" s="8"/>
      <c r="AC10" s="8"/>
      <c r="AD10" s="8"/>
      <c r="AE10" s="8"/>
      <c r="AF10" s="8"/>
      <c r="AG10" s="8"/>
      <c r="AH10" s="8"/>
      <c r="AI10" s="8">
        <v>1</v>
      </c>
      <c r="AJ10" s="12">
        <v>1</v>
      </c>
    </row>
    <row r="11" spans="1:36" x14ac:dyDescent="0.25">
      <c r="A11" s="140">
        <v>5</v>
      </c>
      <c r="B11" s="7" t="s">
        <v>25</v>
      </c>
      <c r="C11" s="8">
        <f t="shared" si="0"/>
        <v>17</v>
      </c>
      <c r="D11" s="7">
        <f t="shared" si="1"/>
        <v>7</v>
      </c>
      <c r="E11" s="7">
        <v>8</v>
      </c>
      <c r="F11" s="9">
        <f t="shared" si="2"/>
        <v>-58.823529411764703</v>
      </c>
      <c r="G11" s="7"/>
      <c r="H11" s="7"/>
      <c r="I11" s="7"/>
      <c r="J11" s="7"/>
      <c r="K11" s="7"/>
      <c r="L11" s="7"/>
      <c r="M11" s="7"/>
      <c r="N11" s="7"/>
      <c r="O11" s="7">
        <v>5</v>
      </c>
      <c r="P11" s="7">
        <v>4</v>
      </c>
      <c r="Q11" s="7"/>
      <c r="R11" s="7"/>
      <c r="S11" s="107"/>
      <c r="T11" s="149"/>
      <c r="U11" s="7">
        <v>12</v>
      </c>
      <c r="V11" s="7">
        <v>2</v>
      </c>
      <c r="W11" s="7">
        <v>7</v>
      </c>
      <c r="X11" s="7">
        <v>2</v>
      </c>
      <c r="Y11" s="7">
        <v>5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">
        <v>1</v>
      </c>
    </row>
    <row r="12" spans="1:36" x14ac:dyDescent="0.25">
      <c r="A12" s="140">
        <v>6</v>
      </c>
      <c r="B12" s="7" t="s">
        <v>26</v>
      </c>
      <c r="C12" s="8">
        <f t="shared" si="0"/>
        <v>12</v>
      </c>
      <c r="D12" s="7">
        <f t="shared" si="1"/>
        <v>13</v>
      </c>
      <c r="E12" s="7">
        <v>1</v>
      </c>
      <c r="F12" s="9">
        <f t="shared" si="2"/>
        <v>8.3333333333333286</v>
      </c>
      <c r="G12" s="7">
        <v>1</v>
      </c>
      <c r="H12" s="7"/>
      <c r="I12" s="7"/>
      <c r="J12" s="7"/>
      <c r="K12" s="7"/>
      <c r="L12" s="7"/>
      <c r="M12" s="7"/>
      <c r="N12" s="7"/>
      <c r="O12" s="7">
        <v>3</v>
      </c>
      <c r="P12" s="7">
        <v>3</v>
      </c>
      <c r="Q12" s="7"/>
      <c r="R12" s="7">
        <v>3</v>
      </c>
      <c r="S12" s="107">
        <v>2</v>
      </c>
      <c r="T12" s="149">
        <v>1</v>
      </c>
      <c r="U12" s="7">
        <v>6</v>
      </c>
      <c r="V12" s="7">
        <v>5</v>
      </c>
      <c r="W12" s="7">
        <v>4</v>
      </c>
      <c r="X12" s="7">
        <v>3</v>
      </c>
      <c r="Y12" s="7">
        <v>2</v>
      </c>
      <c r="Z12" s="7">
        <v>2</v>
      </c>
      <c r="AA12" s="7"/>
      <c r="AB12" s="7"/>
      <c r="AC12" s="7"/>
      <c r="AD12" s="7"/>
      <c r="AE12" s="7"/>
      <c r="AF12" s="7"/>
      <c r="AG12" s="7"/>
      <c r="AH12" s="7"/>
      <c r="AI12" s="7"/>
      <c r="AJ12" s="10">
        <v>1</v>
      </c>
    </row>
    <row r="13" spans="1:36" x14ac:dyDescent="0.25">
      <c r="A13" s="140">
        <v>7</v>
      </c>
      <c r="B13" s="7" t="s">
        <v>27</v>
      </c>
      <c r="C13" s="8">
        <f t="shared" si="0"/>
        <v>13</v>
      </c>
      <c r="D13" s="7">
        <f t="shared" si="1"/>
        <v>13</v>
      </c>
      <c r="E13" s="7">
        <v>0</v>
      </c>
      <c r="F13" s="9">
        <f t="shared" si="2"/>
        <v>0</v>
      </c>
      <c r="G13" s="7"/>
      <c r="H13" s="7"/>
      <c r="I13" s="7"/>
      <c r="J13" s="7"/>
      <c r="K13" s="7"/>
      <c r="L13" s="7"/>
      <c r="M13" s="7">
        <v>1</v>
      </c>
      <c r="N13" s="7"/>
      <c r="O13" s="7">
        <v>8</v>
      </c>
      <c r="P13" s="7">
        <v>3</v>
      </c>
      <c r="Q13" s="7">
        <v>1</v>
      </c>
      <c r="R13" s="7">
        <v>1</v>
      </c>
      <c r="S13" s="107">
        <v>1</v>
      </c>
      <c r="T13" s="149">
        <v>3</v>
      </c>
      <c r="U13" s="7">
        <v>2</v>
      </c>
      <c r="V13" s="7">
        <v>3</v>
      </c>
      <c r="W13" s="7"/>
      <c r="X13" s="7">
        <v>2</v>
      </c>
      <c r="Y13" s="7">
        <v>2</v>
      </c>
      <c r="Z13" s="7">
        <v>1</v>
      </c>
      <c r="AA13" s="7"/>
      <c r="AB13" s="7"/>
      <c r="AC13" s="7"/>
      <c r="AD13" s="7"/>
      <c r="AE13" s="7"/>
      <c r="AF13" s="7"/>
      <c r="AG13" s="7"/>
      <c r="AH13" s="7"/>
      <c r="AI13" s="7"/>
      <c r="AJ13" s="10">
        <v>3</v>
      </c>
    </row>
    <row r="14" spans="1:36" x14ac:dyDescent="0.25">
      <c r="A14" s="151">
        <v>8</v>
      </c>
      <c r="B14" s="152" t="s">
        <v>28</v>
      </c>
      <c r="C14" s="108">
        <f t="shared" si="0"/>
        <v>22</v>
      </c>
      <c r="D14" s="107">
        <f t="shared" si="1"/>
        <v>16</v>
      </c>
      <c r="E14" s="107">
        <v>7</v>
      </c>
      <c r="F14" s="153">
        <f t="shared" si="2"/>
        <v>-27.272727272727266</v>
      </c>
      <c r="G14" s="107"/>
      <c r="H14" s="107"/>
      <c r="I14" s="107">
        <v>1</v>
      </c>
      <c r="J14" s="107"/>
      <c r="K14" s="107"/>
      <c r="L14" s="107"/>
      <c r="M14" s="107"/>
      <c r="N14" s="107">
        <v>4</v>
      </c>
      <c r="O14" s="107">
        <v>7</v>
      </c>
      <c r="P14" s="107">
        <v>7</v>
      </c>
      <c r="Q14" s="107"/>
      <c r="R14" s="107"/>
      <c r="S14" s="107">
        <v>1</v>
      </c>
      <c r="T14" s="149">
        <v>2</v>
      </c>
      <c r="U14" s="107">
        <v>7</v>
      </c>
      <c r="V14" s="107">
        <v>2</v>
      </c>
      <c r="W14" s="107">
        <v>3</v>
      </c>
      <c r="X14" s="107"/>
      <c r="Y14" s="107">
        <v>4</v>
      </c>
      <c r="Z14" s="107">
        <v>2</v>
      </c>
      <c r="AA14" s="107">
        <v>1</v>
      </c>
      <c r="AB14" s="107"/>
      <c r="AC14" s="107"/>
      <c r="AD14" s="107"/>
      <c r="AE14" s="107"/>
      <c r="AF14" s="107"/>
      <c r="AG14" s="107"/>
      <c r="AH14" s="107"/>
      <c r="AI14" s="107">
        <v>5</v>
      </c>
      <c r="AJ14" s="149">
        <v>1</v>
      </c>
    </row>
    <row r="15" spans="1:36" x14ac:dyDescent="0.25">
      <c r="A15" s="140">
        <v>9</v>
      </c>
      <c r="B15" s="7" t="s">
        <v>29</v>
      </c>
      <c r="C15" s="8">
        <f t="shared" si="0"/>
        <v>10</v>
      </c>
      <c r="D15" s="7">
        <f t="shared" si="1"/>
        <v>10</v>
      </c>
      <c r="E15" s="7">
        <v>0</v>
      </c>
      <c r="F15" s="9">
        <f t="shared" si="2"/>
        <v>0</v>
      </c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  <c r="R15" s="7"/>
      <c r="S15" s="107">
        <v>3</v>
      </c>
      <c r="T15" s="149">
        <v>1</v>
      </c>
      <c r="U15" s="7">
        <v>7</v>
      </c>
      <c r="V15" s="7">
        <v>8</v>
      </c>
      <c r="W15" s="7">
        <v>1</v>
      </c>
      <c r="X15" s="7"/>
      <c r="Y15" s="7">
        <v>6</v>
      </c>
      <c r="Z15" s="7">
        <v>8</v>
      </c>
      <c r="AA15" s="7"/>
      <c r="AB15" s="7"/>
      <c r="AC15" s="7"/>
      <c r="AD15" s="7"/>
      <c r="AE15" s="7"/>
      <c r="AF15" s="7"/>
      <c r="AG15" s="7"/>
      <c r="AH15" s="7"/>
      <c r="AI15" s="7"/>
      <c r="AJ15" s="10"/>
    </row>
    <row r="16" spans="1:36" x14ac:dyDescent="0.25">
      <c r="A16" s="140">
        <v>10</v>
      </c>
      <c r="B16" s="7" t="s">
        <v>30</v>
      </c>
      <c r="C16" s="8">
        <f t="shared" si="0"/>
        <v>16</v>
      </c>
      <c r="D16" s="7">
        <f t="shared" si="1"/>
        <v>14</v>
      </c>
      <c r="E16" s="7">
        <v>2</v>
      </c>
      <c r="F16" s="9">
        <f t="shared" si="2"/>
        <v>-12.5</v>
      </c>
      <c r="G16" s="7"/>
      <c r="H16" s="7"/>
      <c r="I16" s="7"/>
      <c r="J16" s="7">
        <v>1</v>
      </c>
      <c r="K16" s="7"/>
      <c r="L16" s="7">
        <v>1</v>
      </c>
      <c r="M16" s="7"/>
      <c r="N16" s="7"/>
      <c r="O16" s="7">
        <v>5</v>
      </c>
      <c r="P16" s="7">
        <v>5</v>
      </c>
      <c r="Q16" s="7">
        <v>2</v>
      </c>
      <c r="R16" s="7">
        <v>1</v>
      </c>
      <c r="S16" s="107">
        <v>3</v>
      </c>
      <c r="T16" s="149">
        <v>6</v>
      </c>
      <c r="U16" s="7">
        <v>5</v>
      </c>
      <c r="V16" s="7"/>
      <c r="W16" s="7">
        <v>3</v>
      </c>
      <c r="X16" s="7"/>
      <c r="Y16" s="7">
        <v>2</v>
      </c>
      <c r="Z16" s="7"/>
      <c r="AA16" s="7"/>
      <c r="AB16" s="7"/>
      <c r="AC16" s="7"/>
      <c r="AD16" s="7"/>
      <c r="AE16" s="7"/>
      <c r="AF16" s="7"/>
      <c r="AG16" s="7"/>
      <c r="AH16" s="7"/>
      <c r="AI16" s="7">
        <v>1</v>
      </c>
      <c r="AJ16" s="10"/>
    </row>
    <row r="17" spans="1:36" x14ac:dyDescent="0.25">
      <c r="A17" s="140">
        <v>11</v>
      </c>
      <c r="B17" s="7" t="s">
        <v>31</v>
      </c>
      <c r="C17" s="8">
        <f t="shared" si="0"/>
        <v>22</v>
      </c>
      <c r="D17" s="7">
        <f t="shared" si="1"/>
        <v>22</v>
      </c>
      <c r="E17" s="7">
        <v>0</v>
      </c>
      <c r="F17" s="9">
        <f t="shared" si="2"/>
        <v>0</v>
      </c>
      <c r="G17" s="7">
        <v>1</v>
      </c>
      <c r="H17" s="7">
        <v>1</v>
      </c>
      <c r="I17" s="7"/>
      <c r="J17" s="7">
        <v>1</v>
      </c>
      <c r="K17" s="7">
        <v>1</v>
      </c>
      <c r="L17" s="7"/>
      <c r="M17" s="7">
        <v>1</v>
      </c>
      <c r="N17" s="7">
        <v>1</v>
      </c>
      <c r="O17" s="7">
        <v>4</v>
      </c>
      <c r="P17" s="7">
        <v>6</v>
      </c>
      <c r="Q17" s="7"/>
      <c r="R17" s="7">
        <v>1</v>
      </c>
      <c r="S17" s="107">
        <v>2</v>
      </c>
      <c r="T17" s="149">
        <v>3</v>
      </c>
      <c r="U17" s="7">
        <v>12</v>
      </c>
      <c r="V17" s="7">
        <v>7</v>
      </c>
      <c r="W17" s="7">
        <v>6</v>
      </c>
      <c r="X17" s="7">
        <v>1</v>
      </c>
      <c r="Y17" s="7">
        <v>6</v>
      </c>
      <c r="Z17" s="7">
        <v>6</v>
      </c>
      <c r="AA17" s="7"/>
      <c r="AB17" s="7"/>
      <c r="AC17" s="7"/>
      <c r="AD17" s="7"/>
      <c r="AE17" s="7"/>
      <c r="AF17" s="7"/>
      <c r="AG17" s="7"/>
      <c r="AH17" s="7"/>
      <c r="AI17" s="7">
        <v>1</v>
      </c>
      <c r="AJ17" s="10">
        <v>2</v>
      </c>
    </row>
    <row r="18" spans="1:36" x14ac:dyDescent="0.25">
      <c r="A18" s="151">
        <v>12</v>
      </c>
      <c r="B18" s="152" t="s">
        <v>32</v>
      </c>
      <c r="C18" s="108">
        <f t="shared" si="0"/>
        <v>34</v>
      </c>
      <c r="D18" s="107">
        <f t="shared" si="1"/>
        <v>28</v>
      </c>
      <c r="E18" s="107">
        <v>6</v>
      </c>
      <c r="F18" s="153">
        <f t="shared" si="2"/>
        <v>-17.647058823529406</v>
      </c>
      <c r="G18" s="107">
        <v>1</v>
      </c>
      <c r="H18" s="107">
        <v>2</v>
      </c>
      <c r="I18" s="107"/>
      <c r="J18" s="107"/>
      <c r="K18" s="107">
        <v>1</v>
      </c>
      <c r="L18" s="107"/>
      <c r="M18" s="107"/>
      <c r="N18" s="107"/>
      <c r="O18" s="107">
        <v>6</v>
      </c>
      <c r="P18" s="107">
        <v>10</v>
      </c>
      <c r="Q18" s="107">
        <v>3</v>
      </c>
      <c r="R18" s="107">
        <v>1</v>
      </c>
      <c r="S18" s="107">
        <v>5</v>
      </c>
      <c r="T18" s="149"/>
      <c r="U18" s="107">
        <v>15</v>
      </c>
      <c r="V18" s="107">
        <v>14</v>
      </c>
      <c r="W18" s="107">
        <v>5</v>
      </c>
      <c r="X18" s="107">
        <v>6</v>
      </c>
      <c r="Y18" s="107">
        <v>10</v>
      </c>
      <c r="Z18" s="107">
        <v>8</v>
      </c>
      <c r="AA18" s="107"/>
      <c r="AB18" s="107"/>
      <c r="AC18" s="107"/>
      <c r="AD18" s="107"/>
      <c r="AE18" s="107"/>
      <c r="AF18" s="107"/>
      <c r="AG18" s="107"/>
      <c r="AH18" s="107"/>
      <c r="AI18" s="107">
        <v>3</v>
      </c>
      <c r="AJ18" s="149">
        <v>1</v>
      </c>
    </row>
    <row r="19" spans="1:36" x14ac:dyDescent="0.25">
      <c r="A19" s="140">
        <v>13</v>
      </c>
      <c r="B19" s="7" t="s">
        <v>33</v>
      </c>
      <c r="C19" s="8">
        <f t="shared" si="0"/>
        <v>11</v>
      </c>
      <c r="D19" s="7">
        <f t="shared" si="1"/>
        <v>16</v>
      </c>
      <c r="E19" s="7">
        <v>5</v>
      </c>
      <c r="F19" s="9">
        <f t="shared" si="2"/>
        <v>45.454545454545467</v>
      </c>
      <c r="G19" s="7"/>
      <c r="H19" s="7"/>
      <c r="I19" s="7"/>
      <c r="J19" s="7"/>
      <c r="K19" s="7"/>
      <c r="L19" s="7"/>
      <c r="M19" s="7">
        <v>1</v>
      </c>
      <c r="N19" s="7"/>
      <c r="O19" s="7">
        <v>3</v>
      </c>
      <c r="P19" s="7">
        <v>2</v>
      </c>
      <c r="Q19" s="7"/>
      <c r="R19" s="7"/>
      <c r="S19" s="107">
        <v>1</v>
      </c>
      <c r="T19" s="149">
        <v>7</v>
      </c>
      <c r="U19" s="7">
        <v>6</v>
      </c>
      <c r="V19" s="7">
        <v>6</v>
      </c>
      <c r="W19" s="7">
        <v>2</v>
      </c>
      <c r="X19" s="7">
        <v>3</v>
      </c>
      <c r="Y19" s="7">
        <v>4</v>
      </c>
      <c r="Z19" s="7">
        <v>3</v>
      </c>
      <c r="AA19" s="7"/>
      <c r="AB19" s="7"/>
      <c r="AC19" s="7"/>
      <c r="AD19" s="7"/>
      <c r="AE19" s="7"/>
      <c r="AF19" s="7"/>
      <c r="AG19" s="7"/>
      <c r="AH19" s="7"/>
      <c r="AI19" s="7"/>
      <c r="AJ19" s="10">
        <v>1</v>
      </c>
    </row>
    <row r="20" spans="1:36" ht="15.75" thickBot="1" x14ac:dyDescent="0.3">
      <c r="A20" s="154">
        <v>14</v>
      </c>
      <c r="B20" s="155" t="s">
        <v>34</v>
      </c>
      <c r="C20" s="108">
        <f t="shared" si="0"/>
        <v>17</v>
      </c>
      <c r="D20" s="107">
        <f t="shared" si="1"/>
        <v>19</v>
      </c>
      <c r="E20" s="107">
        <v>2</v>
      </c>
      <c r="F20" s="153">
        <f t="shared" si="2"/>
        <v>11.764705882352942</v>
      </c>
      <c r="G20" s="108"/>
      <c r="H20" s="108"/>
      <c r="I20" s="108"/>
      <c r="J20" s="108"/>
      <c r="K20" s="108"/>
      <c r="L20" s="108"/>
      <c r="M20" s="108">
        <v>1</v>
      </c>
      <c r="N20" s="108">
        <v>2</v>
      </c>
      <c r="O20" s="108">
        <v>6</v>
      </c>
      <c r="P20" s="108">
        <v>5</v>
      </c>
      <c r="Q20" s="108"/>
      <c r="R20" s="108"/>
      <c r="S20" s="108">
        <v>2</v>
      </c>
      <c r="T20" s="150">
        <v>1</v>
      </c>
      <c r="U20" s="108">
        <v>7</v>
      </c>
      <c r="V20" s="108">
        <v>11</v>
      </c>
      <c r="W20" s="107">
        <v>5</v>
      </c>
      <c r="X20" s="107">
        <v>9</v>
      </c>
      <c r="Y20" s="108">
        <v>2</v>
      </c>
      <c r="Z20" s="108">
        <v>3</v>
      </c>
      <c r="AA20" s="108"/>
      <c r="AB20" s="108"/>
      <c r="AC20" s="108"/>
      <c r="AD20" s="108"/>
      <c r="AE20" s="108"/>
      <c r="AF20" s="108"/>
      <c r="AG20" s="108"/>
      <c r="AH20" s="108"/>
      <c r="AI20" s="108">
        <v>1</v>
      </c>
      <c r="AJ20" s="150"/>
    </row>
    <row r="21" spans="1:36" ht="15.75" thickBot="1" x14ac:dyDescent="0.3">
      <c r="A21" s="13">
        <v>15</v>
      </c>
      <c r="B21" s="14" t="s">
        <v>35</v>
      </c>
      <c r="C21" s="8">
        <f t="shared" si="0"/>
        <v>96</v>
      </c>
      <c r="D21" s="7">
        <f t="shared" si="1"/>
        <v>91</v>
      </c>
      <c r="E21" s="7">
        <v>5</v>
      </c>
      <c r="F21" s="9">
        <f t="shared" si="2"/>
        <v>-5.2083333333333286</v>
      </c>
      <c r="G21" s="14"/>
      <c r="H21" s="14"/>
      <c r="I21" s="14">
        <v>1</v>
      </c>
      <c r="J21" s="14"/>
      <c r="K21" s="14"/>
      <c r="L21" s="14">
        <v>2</v>
      </c>
      <c r="M21" s="14">
        <v>7</v>
      </c>
      <c r="N21" s="14">
        <v>2</v>
      </c>
      <c r="O21" s="14">
        <v>32</v>
      </c>
      <c r="P21" s="14">
        <v>29</v>
      </c>
      <c r="Q21" s="14"/>
      <c r="R21" s="14">
        <v>4</v>
      </c>
      <c r="S21" s="75">
        <v>7</v>
      </c>
      <c r="T21" s="156">
        <v>4</v>
      </c>
      <c r="U21" s="14">
        <v>41</v>
      </c>
      <c r="V21" s="14">
        <v>26</v>
      </c>
      <c r="W21" s="7">
        <v>33</v>
      </c>
      <c r="X21" s="7">
        <v>22</v>
      </c>
      <c r="Y21" s="14">
        <v>8</v>
      </c>
      <c r="Z21" s="14">
        <v>4</v>
      </c>
      <c r="AA21" s="14">
        <v>1</v>
      </c>
      <c r="AB21" s="14">
        <v>1</v>
      </c>
      <c r="AC21" s="14">
        <v>4</v>
      </c>
      <c r="AD21" s="14">
        <v>3</v>
      </c>
      <c r="AE21" s="14"/>
      <c r="AF21" s="14"/>
      <c r="AG21" s="14"/>
      <c r="AH21" s="14"/>
      <c r="AI21" s="15">
        <v>3</v>
      </c>
      <c r="AJ21" s="16">
        <v>20</v>
      </c>
    </row>
    <row r="22" spans="1:36" x14ac:dyDescent="0.25">
      <c r="A22" s="157">
        <v>16</v>
      </c>
      <c r="B22" s="158" t="s">
        <v>36</v>
      </c>
      <c r="C22" s="108">
        <f t="shared" si="0"/>
        <v>14</v>
      </c>
      <c r="D22" s="107">
        <f t="shared" si="1"/>
        <v>8</v>
      </c>
      <c r="E22" s="107">
        <v>6</v>
      </c>
      <c r="F22" s="153">
        <f t="shared" si="2"/>
        <v>-42.857142857142854</v>
      </c>
      <c r="G22" s="109"/>
      <c r="H22" s="109"/>
      <c r="I22" s="109"/>
      <c r="J22" s="109"/>
      <c r="K22" s="109"/>
      <c r="L22" s="109"/>
      <c r="M22" s="109"/>
      <c r="N22" s="109"/>
      <c r="O22" s="109">
        <v>4</v>
      </c>
      <c r="P22" s="109">
        <v>3</v>
      </c>
      <c r="Q22" s="109"/>
      <c r="R22" s="109"/>
      <c r="S22" s="109"/>
      <c r="T22" s="159"/>
      <c r="U22" s="109">
        <v>9</v>
      </c>
      <c r="V22" s="109">
        <v>4</v>
      </c>
      <c r="W22" s="107">
        <v>5</v>
      </c>
      <c r="X22" s="107"/>
      <c r="Y22" s="109">
        <v>4</v>
      </c>
      <c r="Z22" s="109">
        <v>4</v>
      </c>
      <c r="AA22" s="109"/>
      <c r="AB22" s="109"/>
      <c r="AC22" s="109"/>
      <c r="AD22" s="109"/>
      <c r="AE22" s="109"/>
      <c r="AF22" s="109"/>
      <c r="AG22" s="109"/>
      <c r="AH22" s="109"/>
      <c r="AI22" s="109">
        <v>1</v>
      </c>
      <c r="AJ22" s="159">
        <v>1</v>
      </c>
    </row>
    <row r="23" spans="1:36" ht="15.75" thickBot="1" x14ac:dyDescent="0.3">
      <c r="A23" s="11">
        <v>17</v>
      </c>
      <c r="B23" s="8" t="s">
        <v>37</v>
      </c>
      <c r="C23" s="8">
        <f t="shared" si="0"/>
        <v>11</v>
      </c>
      <c r="D23" s="7">
        <f t="shared" si="1"/>
        <v>14</v>
      </c>
      <c r="E23" s="7">
        <v>3</v>
      </c>
      <c r="F23" s="9">
        <f t="shared" si="2"/>
        <v>27.272727272727266</v>
      </c>
      <c r="G23" s="8"/>
      <c r="H23" s="8"/>
      <c r="I23" s="8"/>
      <c r="J23" s="8"/>
      <c r="K23" s="8"/>
      <c r="L23" s="8"/>
      <c r="M23" s="8">
        <v>1</v>
      </c>
      <c r="N23" s="8"/>
      <c r="O23" s="7">
        <v>2</v>
      </c>
      <c r="P23" s="20">
        <v>1</v>
      </c>
      <c r="Q23" s="8"/>
      <c r="R23" s="8"/>
      <c r="S23" s="108">
        <v>2</v>
      </c>
      <c r="T23" s="150">
        <v>2</v>
      </c>
      <c r="U23" s="8">
        <v>3</v>
      </c>
      <c r="V23" s="8">
        <v>10</v>
      </c>
      <c r="W23" s="7">
        <v>2</v>
      </c>
      <c r="X23" s="7">
        <v>4</v>
      </c>
      <c r="Y23" s="8">
        <v>1</v>
      </c>
      <c r="Z23" s="8">
        <v>6</v>
      </c>
      <c r="AA23" s="8"/>
      <c r="AB23" s="8"/>
      <c r="AC23" s="8"/>
      <c r="AD23" s="8"/>
      <c r="AE23" s="8"/>
      <c r="AF23" s="8"/>
      <c r="AG23" s="8"/>
      <c r="AH23" s="8"/>
      <c r="AI23" s="8">
        <v>3</v>
      </c>
      <c r="AJ23" s="12">
        <v>1</v>
      </c>
    </row>
    <row r="24" spans="1:36" ht="15.75" thickBot="1" x14ac:dyDescent="0.3">
      <c r="A24" s="13">
        <v>58</v>
      </c>
      <c r="B24" s="14" t="s">
        <v>38</v>
      </c>
      <c r="C24" s="14">
        <f>C7+C8+C9+C10+C11+C12+C13+C14+C15+C16+C17+C18+C19+C20+C21+C22+C23</f>
        <v>387</v>
      </c>
      <c r="D24" s="14">
        <f>D7+D8+D9+D10+D11+D12+D13+D14+D15+D16+D17+D18+D19+D20+D21+D22+D23</f>
        <v>352</v>
      </c>
      <c r="E24" s="14">
        <v>35</v>
      </c>
      <c r="F24" s="9">
        <f t="shared" si="2"/>
        <v>-9.0439276485788156</v>
      </c>
      <c r="G24" s="14">
        <f>G7+G8+G9+G10+G11+G12+G13+G14+G15+G16+G17+G18+G19+G20+G21+G22+G23</f>
        <v>6</v>
      </c>
      <c r="H24" s="14">
        <f t="shared" ref="H24:AJ24" si="3">H7+H8+H9+H10+H11+H12+H13+H14+H15+H16+H17+H18+H19+H20+H21+H22+H23</f>
        <v>4</v>
      </c>
      <c r="I24" s="14">
        <f t="shared" si="3"/>
        <v>3</v>
      </c>
      <c r="J24" s="14">
        <f t="shared" si="3"/>
        <v>2</v>
      </c>
      <c r="K24" s="14">
        <f t="shared" si="3"/>
        <v>3</v>
      </c>
      <c r="L24" s="14">
        <f t="shared" si="3"/>
        <v>7</v>
      </c>
      <c r="M24" s="14">
        <f t="shared" si="3"/>
        <v>14</v>
      </c>
      <c r="N24" s="14">
        <f t="shared" si="3"/>
        <v>11</v>
      </c>
      <c r="O24" s="14">
        <f t="shared" si="3"/>
        <v>105</v>
      </c>
      <c r="P24" s="14">
        <f t="shared" si="3"/>
        <v>93</v>
      </c>
      <c r="Q24" s="14">
        <f t="shared" si="3"/>
        <v>6</v>
      </c>
      <c r="R24" s="14">
        <f t="shared" si="3"/>
        <v>12</v>
      </c>
      <c r="S24" s="75">
        <f t="shared" si="3"/>
        <v>37</v>
      </c>
      <c r="T24" s="75">
        <f t="shared" si="3"/>
        <v>34</v>
      </c>
      <c r="U24" s="14">
        <f t="shared" si="3"/>
        <v>185</v>
      </c>
      <c r="V24" s="14">
        <f t="shared" si="3"/>
        <v>145</v>
      </c>
      <c r="W24" s="14">
        <f t="shared" si="3"/>
        <v>90</v>
      </c>
      <c r="X24" s="14">
        <f t="shared" si="3"/>
        <v>72</v>
      </c>
      <c r="Y24" s="14">
        <f t="shared" si="3"/>
        <v>95</v>
      </c>
      <c r="Z24" s="14">
        <f t="shared" si="3"/>
        <v>74</v>
      </c>
      <c r="AA24" s="14">
        <f t="shared" si="3"/>
        <v>2</v>
      </c>
      <c r="AB24" s="14">
        <f t="shared" si="3"/>
        <v>1</v>
      </c>
      <c r="AC24" s="14">
        <f t="shared" si="3"/>
        <v>4</v>
      </c>
      <c r="AD24" s="14">
        <f t="shared" si="3"/>
        <v>3</v>
      </c>
      <c r="AE24" s="14">
        <f t="shared" si="3"/>
        <v>0</v>
      </c>
      <c r="AF24" s="14">
        <f t="shared" si="3"/>
        <v>0</v>
      </c>
      <c r="AG24" s="14">
        <f t="shared" si="3"/>
        <v>0</v>
      </c>
      <c r="AH24" s="14">
        <f t="shared" si="3"/>
        <v>0</v>
      </c>
      <c r="AI24" s="14">
        <f t="shared" si="3"/>
        <v>22</v>
      </c>
      <c r="AJ24" s="14">
        <f t="shared" si="3"/>
        <v>40</v>
      </c>
    </row>
    <row r="25" spans="1:36" x14ac:dyDescent="0.25">
      <c r="A25" s="17">
        <v>19</v>
      </c>
      <c r="B25" s="18" t="s">
        <v>39</v>
      </c>
      <c r="C25" s="18">
        <f>D24-C24</f>
        <v>-35</v>
      </c>
      <c r="D25" s="18">
        <f>SUM(D7:D23)</f>
        <v>352</v>
      </c>
      <c r="E25" s="18"/>
      <c r="F25" s="9">
        <f t="shared" si="2"/>
        <v>-1105.7142857142858</v>
      </c>
      <c r="G25" s="18">
        <f>H24-G24</f>
        <v>-2</v>
      </c>
      <c r="H25" s="18"/>
      <c r="I25" s="18"/>
      <c r="J25" s="18"/>
      <c r="K25" s="18">
        <f>L24-K24</f>
        <v>4</v>
      </c>
      <c r="L25" s="18"/>
      <c r="M25" s="18">
        <f>N24-M24</f>
        <v>-3</v>
      </c>
      <c r="N25" s="21"/>
      <c r="O25" s="18"/>
      <c r="P25" s="18"/>
      <c r="Q25" s="18"/>
      <c r="R25" s="18"/>
      <c r="S25" s="109"/>
      <c r="T25" s="109"/>
      <c r="U25" s="18"/>
      <c r="V25" s="18"/>
      <c r="W25" s="18"/>
      <c r="X25" s="18"/>
      <c r="Y25" s="18"/>
      <c r="Z25" s="18"/>
      <c r="AA25" s="18"/>
      <c r="AB25" s="18"/>
      <c r="AC25" s="18"/>
      <c r="AD25" s="22"/>
      <c r="AE25" s="18"/>
      <c r="AF25" s="18"/>
      <c r="AG25" s="18"/>
      <c r="AH25" s="18"/>
      <c r="AI25" s="18"/>
      <c r="AJ25" s="18"/>
    </row>
    <row r="26" spans="1:36" ht="63.75" x14ac:dyDescent="0.25">
      <c r="A26" s="23">
        <v>20</v>
      </c>
      <c r="B26" s="24" t="s">
        <v>40</v>
      </c>
      <c r="C26" s="78"/>
      <c r="D26" s="79">
        <f>D24*100/C24-100</f>
        <v>-9.0439276485788156</v>
      </c>
      <c r="E26" s="78"/>
      <c r="F26" s="78"/>
      <c r="G26" s="78"/>
      <c r="H26" s="78">
        <f>H24*100/G24-100</f>
        <v>-33.333333333333329</v>
      </c>
      <c r="I26" s="78"/>
      <c r="J26" s="78"/>
      <c r="K26" s="78"/>
      <c r="L26" s="78">
        <f>L24*100/K24-100</f>
        <v>133.33333333333334</v>
      </c>
      <c r="M26" s="78">
        <f>M24/100*L24+100</f>
        <v>100.98</v>
      </c>
      <c r="N26" s="78">
        <f>N24/100*M24+100</f>
        <v>101.54</v>
      </c>
      <c r="O26" s="78"/>
      <c r="P26" s="78">
        <f>P24/100*O24+100</f>
        <v>197.65</v>
      </c>
      <c r="Q26" s="78"/>
      <c r="R26" s="78"/>
      <c r="S26" s="110"/>
      <c r="T26" s="110">
        <f>T24/100*S24+100</f>
        <v>112.58</v>
      </c>
      <c r="U26" s="78">
        <f>U24*100/T24-100</f>
        <v>444.11764705882354</v>
      </c>
      <c r="V26" s="80">
        <f>V24*100/U24-100</f>
        <v>-21.621621621621628</v>
      </c>
      <c r="W26" s="78"/>
      <c r="X26" s="78"/>
      <c r="Y26" s="78"/>
      <c r="Z26" s="78"/>
      <c r="AA26" s="78"/>
      <c r="AB26" s="78">
        <f>AB24/100*AA24+100</f>
        <v>100.02</v>
      </c>
      <c r="AC26" s="78"/>
      <c r="AD26" s="78">
        <f>AD24/100*AC24+100</f>
        <v>100.12</v>
      </c>
      <c r="AE26" s="78"/>
      <c r="AF26" s="80" t="e">
        <f>AF24*100/AE24-100</f>
        <v>#DIV/0!</v>
      </c>
      <c r="AG26" s="78"/>
      <c r="AH26" s="78" t="e">
        <f>AH24*100/AG24-100</f>
        <v>#DIV/0!</v>
      </c>
      <c r="AI26" s="78"/>
      <c r="AJ26" s="78">
        <f>AJ24/100*AI24+100</f>
        <v>108.8</v>
      </c>
    </row>
  </sheetData>
  <mergeCells count="22">
    <mergeCell ref="B1:AJ1"/>
    <mergeCell ref="A2:AJ2"/>
    <mergeCell ref="A4:A6"/>
    <mergeCell ref="B4:B6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Z4"/>
    <mergeCell ref="AC4:AD5"/>
    <mergeCell ref="AE4:AF5"/>
    <mergeCell ref="AG4:AH5"/>
    <mergeCell ref="AI4:AJ5"/>
    <mergeCell ref="W5:X5"/>
    <mergeCell ref="Y5:Z5"/>
    <mergeCell ref="AA4:AB5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opLeftCell="A5" zoomScale="120" zoomScaleNormal="120" workbookViewId="0">
      <selection activeCell="G15" sqref="G15"/>
    </sheetView>
  </sheetViews>
  <sheetFormatPr defaultRowHeight="15" x14ac:dyDescent="0.25"/>
  <cols>
    <col min="1" max="1" width="4.5703125" style="90" customWidth="1"/>
    <col min="2" max="2" width="17.42578125" style="139" customWidth="1"/>
  </cols>
  <sheetData>
    <row r="2" spans="1:6" ht="39.75" customHeight="1" x14ac:dyDescent="0.25">
      <c r="A2" s="355" t="s">
        <v>245</v>
      </c>
      <c r="B2" s="355"/>
      <c r="C2" s="355"/>
      <c r="D2" s="355"/>
      <c r="E2" s="355"/>
      <c r="F2" s="355"/>
    </row>
    <row r="3" spans="1:6" s="139" customFormat="1" ht="14.25" x14ac:dyDescent="0.2">
      <c r="A3" s="350" t="str">
        <f>Sheet2!A4</f>
        <v>№</v>
      </c>
      <c r="B3" s="350" t="str">
        <f>Sheet2!B4</f>
        <v>сумдын нэрс</v>
      </c>
      <c r="C3" s="352" t="str">
        <f>Sheet2!C4</f>
        <v>Á¯ÃÄ</v>
      </c>
      <c r="D3" s="353"/>
      <c r="E3" s="354"/>
    </row>
    <row r="4" spans="1:6" ht="57" x14ac:dyDescent="0.25">
      <c r="A4" s="351"/>
      <c r="B4" s="351"/>
      <c r="C4" s="88">
        <f>Sheet2!C6</f>
        <v>2013</v>
      </c>
      <c r="D4" s="88">
        <f>Sheet2!D6</f>
        <v>2014</v>
      </c>
      <c r="E4" s="28" t="s">
        <v>244</v>
      </c>
    </row>
    <row r="5" spans="1:6" x14ac:dyDescent="0.25">
      <c r="A5" s="88">
        <f>Sheet2!A7</f>
        <v>1</v>
      </c>
      <c r="B5" s="160" t="str">
        <f>Sheet2!B7</f>
        <v>Áàÿí-àãò</v>
      </c>
      <c r="C5" s="160">
        <f>Sheet2!C7</f>
        <v>12</v>
      </c>
      <c r="D5" s="160">
        <f>Sheet2!D7</f>
        <v>20</v>
      </c>
      <c r="E5" s="160">
        <v>5</v>
      </c>
    </row>
    <row r="6" spans="1:6" x14ac:dyDescent="0.25">
      <c r="A6" s="88">
        <f>Sheet2!A8</f>
        <v>2</v>
      </c>
      <c r="B6" s="160" t="str">
        <f>Sheet2!B8</f>
        <v>Õóòàã-ªíäºð</v>
      </c>
      <c r="C6" s="160">
        <f>Sheet2!C8</f>
        <v>30</v>
      </c>
      <c r="D6" s="160">
        <f>Sheet2!D8</f>
        <v>23</v>
      </c>
      <c r="E6" s="160">
        <v>3</v>
      </c>
    </row>
    <row r="7" spans="1:6" x14ac:dyDescent="0.25">
      <c r="A7" s="88">
        <f>Sheet2!A9</f>
        <v>3</v>
      </c>
      <c r="B7" s="160" t="str">
        <f>Sheet2!B9</f>
        <v xml:space="preserve">Ãóðâàíáóëàã </v>
      </c>
      <c r="C7" s="160">
        <f>Sheet2!C9</f>
        <v>18</v>
      </c>
      <c r="D7" s="160">
        <f>Sheet2!D9</f>
        <v>19</v>
      </c>
      <c r="E7" s="160">
        <v>9</v>
      </c>
    </row>
    <row r="8" spans="1:6" x14ac:dyDescent="0.25">
      <c r="A8" s="88">
        <f>Sheet2!A10</f>
        <v>4</v>
      </c>
      <c r="B8" s="160" t="str">
        <f>Sheet2!B10</f>
        <v>Ñàéõàí</v>
      </c>
      <c r="C8" s="160">
        <f>Sheet2!C10</f>
        <v>32</v>
      </c>
      <c r="D8" s="160">
        <f>Sheet2!D10</f>
        <v>19</v>
      </c>
      <c r="E8" s="160">
        <v>2</v>
      </c>
    </row>
    <row r="9" spans="1:6" x14ac:dyDescent="0.25">
      <c r="A9" s="88">
        <f>Sheet2!A11</f>
        <v>5</v>
      </c>
      <c r="B9" s="160" t="str">
        <f>Sheet2!B11</f>
        <v>Òýøèã</v>
      </c>
      <c r="C9" s="160">
        <f>Sheet2!C11</f>
        <v>17</v>
      </c>
      <c r="D9" s="160">
        <f>Sheet2!D11</f>
        <v>7</v>
      </c>
      <c r="E9" s="160">
        <v>1</v>
      </c>
    </row>
    <row r="10" spans="1:6" x14ac:dyDescent="0.25">
      <c r="A10" s="88">
        <f>Sheet2!A12</f>
        <v>6</v>
      </c>
      <c r="B10" s="160" t="str">
        <f>Sheet2!B12</f>
        <v>Ñýëýíãý</v>
      </c>
      <c r="C10" s="160">
        <f>Sheet2!C12</f>
        <v>12</v>
      </c>
      <c r="D10" s="160">
        <f>Sheet2!D12</f>
        <v>13</v>
      </c>
      <c r="E10" s="160">
        <v>1</v>
      </c>
    </row>
    <row r="11" spans="1:6" x14ac:dyDescent="0.25">
      <c r="A11" s="88">
        <f>Sheet2!A13</f>
        <v>7</v>
      </c>
      <c r="B11" s="160" t="str">
        <f>Sheet2!B13</f>
        <v>Õÿëãàíàò</v>
      </c>
      <c r="C11" s="160">
        <f>Sheet2!C13</f>
        <v>13</v>
      </c>
      <c r="D11" s="160">
        <f>Sheet2!D13</f>
        <v>13</v>
      </c>
      <c r="E11" s="160">
        <v>4</v>
      </c>
    </row>
    <row r="12" spans="1:6" x14ac:dyDescent="0.25">
      <c r="A12" s="88">
        <f>Sheet2!A14</f>
        <v>8</v>
      </c>
      <c r="B12" s="160" t="str">
        <f>Sheet2!B14</f>
        <v xml:space="preserve">Á¿ðýãõàíãàé </v>
      </c>
      <c r="C12" s="160">
        <f>Sheet2!C14</f>
        <v>22</v>
      </c>
      <c r="D12" s="160">
        <f>Sheet2!D14</f>
        <v>16</v>
      </c>
      <c r="E12" s="160">
        <v>14</v>
      </c>
    </row>
    <row r="13" spans="1:6" x14ac:dyDescent="0.25">
      <c r="A13" s="88">
        <f>Sheet2!A15</f>
        <v>9</v>
      </c>
      <c r="B13" s="160" t="str">
        <f>Sheet2!B15</f>
        <v>Áàÿííóóð</v>
      </c>
      <c r="C13" s="160">
        <f>Sheet2!C15</f>
        <v>10</v>
      </c>
      <c r="D13" s="160">
        <f>Sheet2!D15</f>
        <v>10</v>
      </c>
      <c r="E13" s="160">
        <v>5</v>
      </c>
    </row>
    <row r="14" spans="1:6" x14ac:dyDescent="0.25">
      <c r="A14" s="88">
        <f>Sheet2!A16</f>
        <v>10</v>
      </c>
      <c r="B14" s="160" t="str">
        <f>Sheet2!B16</f>
        <v>Õàíãàë</v>
      </c>
      <c r="C14" s="160">
        <f>Sheet2!C16</f>
        <v>16</v>
      </c>
      <c r="D14" s="160">
        <f>Sheet2!D16</f>
        <v>14</v>
      </c>
      <c r="E14" s="160">
        <v>1</v>
      </c>
    </row>
    <row r="15" spans="1:6" x14ac:dyDescent="0.25">
      <c r="A15" s="88">
        <f>Sheet2!A17</f>
        <v>11</v>
      </c>
      <c r="B15" s="160" t="str">
        <f>Sheet2!B17</f>
        <v>Áóãàò</v>
      </c>
      <c r="C15" s="160">
        <f>Sheet2!C17</f>
        <v>22</v>
      </c>
      <c r="D15" s="160">
        <f>Sheet2!D17</f>
        <v>22</v>
      </c>
      <c r="E15" s="160">
        <v>10</v>
      </c>
    </row>
    <row r="16" spans="1:6" x14ac:dyDescent="0.25">
      <c r="A16" s="88">
        <f>Sheet2!A18</f>
        <v>12</v>
      </c>
      <c r="B16" s="160" t="str">
        <f>Sheet2!B18</f>
        <v>Îðõîí</v>
      </c>
      <c r="C16" s="160">
        <f>Sheet2!C18</f>
        <v>34</v>
      </c>
      <c r="D16" s="160">
        <f>Sheet2!D18</f>
        <v>28</v>
      </c>
      <c r="E16" s="160">
        <v>12</v>
      </c>
    </row>
    <row r="17" spans="1:5" x14ac:dyDescent="0.25">
      <c r="A17" s="88">
        <f>Sheet2!A19</f>
        <v>13</v>
      </c>
      <c r="B17" s="160" t="str">
        <f>Sheet2!B19</f>
        <v>Äàøèí÷èëýí</v>
      </c>
      <c r="C17" s="160">
        <f>Sheet2!C19</f>
        <v>11</v>
      </c>
      <c r="D17" s="160">
        <f>Sheet2!D19</f>
        <v>16</v>
      </c>
      <c r="E17" s="160">
        <v>10</v>
      </c>
    </row>
    <row r="18" spans="1:5" x14ac:dyDescent="0.25">
      <c r="A18" s="88">
        <f>Sheet2!A20</f>
        <v>14</v>
      </c>
      <c r="B18" s="160" t="str">
        <f>Sheet2!B20</f>
        <v>Õèøèã-ªíäºð</v>
      </c>
      <c r="C18" s="160">
        <f>Sheet2!C20</f>
        <v>17</v>
      </c>
      <c r="D18" s="160">
        <f>Sheet2!D20</f>
        <v>19</v>
      </c>
      <c r="E18" s="160">
        <v>7</v>
      </c>
    </row>
    <row r="19" spans="1:5" x14ac:dyDescent="0.25">
      <c r="A19" s="88">
        <f>Sheet2!A21</f>
        <v>15</v>
      </c>
      <c r="B19" s="160" t="str">
        <f>Sheet2!B21</f>
        <v>Áóëãàí</v>
      </c>
      <c r="C19" s="160">
        <f>Sheet2!C21</f>
        <v>96</v>
      </c>
      <c r="D19" s="160">
        <f>Sheet2!D21</f>
        <v>91</v>
      </c>
      <c r="E19" s="160">
        <v>41</v>
      </c>
    </row>
    <row r="20" spans="1:5" x14ac:dyDescent="0.25">
      <c r="A20" s="88">
        <f>Sheet2!A22</f>
        <v>16</v>
      </c>
      <c r="B20" s="160" t="str">
        <f>Sheet2!B22</f>
        <v>Ìîãîä</v>
      </c>
      <c r="C20" s="160">
        <f>Sheet2!C22</f>
        <v>14</v>
      </c>
      <c r="D20" s="160">
        <f>Sheet2!D22</f>
        <v>8</v>
      </c>
      <c r="E20" s="160">
        <v>5</v>
      </c>
    </row>
    <row r="21" spans="1:5" x14ac:dyDescent="0.25">
      <c r="A21" s="88">
        <f>Sheet2!A23</f>
        <v>17</v>
      </c>
      <c r="B21" s="160" t="str">
        <f>Sheet2!B23</f>
        <v>Ðàøààíò</v>
      </c>
      <c r="C21" s="160">
        <f>Sheet2!C23</f>
        <v>11</v>
      </c>
      <c r="D21" s="160">
        <f>Sheet2!D23</f>
        <v>14</v>
      </c>
      <c r="E21" s="160">
        <v>5</v>
      </c>
    </row>
    <row r="22" spans="1:5" x14ac:dyDescent="0.25">
      <c r="A22" s="88">
        <f>Sheet2!A24</f>
        <v>58</v>
      </c>
      <c r="B22" s="160" t="str">
        <f>Sheet2!B24</f>
        <v>Ä¿í</v>
      </c>
      <c r="C22" s="160">
        <f>Sheet2!C24</f>
        <v>387</v>
      </c>
      <c r="D22" s="160">
        <f>Sheet2!D24</f>
        <v>352</v>
      </c>
      <c r="E22" s="160">
        <v>135</v>
      </c>
    </row>
    <row r="23" spans="1:5" x14ac:dyDescent="0.25">
      <c r="B23"/>
    </row>
    <row r="24" spans="1:5" x14ac:dyDescent="0.25">
      <c r="B24"/>
    </row>
  </sheetData>
  <mergeCells count="4">
    <mergeCell ref="B3:B4"/>
    <mergeCell ref="A3:A4"/>
    <mergeCell ref="C3:E3"/>
    <mergeCell ref="A2:F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abSelected="1" view="pageLayout" topLeftCell="A37" zoomScaleNormal="100" workbookViewId="0">
      <selection activeCell="K11" sqref="K11"/>
    </sheetView>
  </sheetViews>
  <sheetFormatPr defaultRowHeight="14.25" x14ac:dyDescent="0.2"/>
  <cols>
    <col min="1" max="1" width="15.85546875" style="264" customWidth="1"/>
    <col min="2" max="2" width="9.140625" style="264"/>
    <col min="3" max="3" width="10.5703125" style="264" bestFit="1" customWidth="1"/>
    <col min="4" max="4" width="9.140625" style="264"/>
    <col min="5" max="5" width="9.5703125" style="264" bestFit="1" customWidth="1"/>
    <col min="6" max="16384" width="9.140625" style="264"/>
  </cols>
  <sheetData>
    <row r="1" spans="1:13" x14ac:dyDescent="0.2">
      <c r="A1" s="263">
        <v>42040</v>
      </c>
      <c r="C1" s="265"/>
      <c r="D1" s="265"/>
      <c r="E1" s="265"/>
      <c r="H1" s="264" t="s">
        <v>50</v>
      </c>
    </row>
    <row r="2" spans="1:13" x14ac:dyDescent="0.2">
      <c r="A2" s="357"/>
      <c r="B2" s="356" t="s">
        <v>42</v>
      </c>
      <c r="C2" s="356"/>
      <c r="D2" s="356"/>
      <c r="E2" s="356"/>
      <c r="F2" s="356" t="s">
        <v>43</v>
      </c>
      <c r="G2" s="356"/>
      <c r="H2" s="356" t="s">
        <v>44</v>
      </c>
      <c r="I2" s="356"/>
      <c r="J2" s="356" t="s">
        <v>45</v>
      </c>
      <c r="K2" s="356"/>
      <c r="L2" s="356" t="s">
        <v>46</v>
      </c>
      <c r="M2" s="356"/>
    </row>
    <row r="3" spans="1:13" x14ac:dyDescent="0.2">
      <c r="A3" s="358"/>
      <c r="B3" s="356" t="s">
        <v>47</v>
      </c>
      <c r="C3" s="356"/>
      <c r="D3" s="356" t="s">
        <v>48</v>
      </c>
      <c r="E3" s="356"/>
      <c r="F3" s="356"/>
      <c r="G3" s="356"/>
      <c r="H3" s="356"/>
      <c r="I3" s="356"/>
      <c r="J3" s="356"/>
      <c r="K3" s="356"/>
      <c r="L3" s="356"/>
      <c r="M3" s="356"/>
    </row>
    <row r="4" spans="1:13" x14ac:dyDescent="0.2">
      <c r="A4" s="359"/>
      <c r="B4" s="261">
        <v>2014</v>
      </c>
      <c r="C4" s="261">
        <v>2015</v>
      </c>
      <c r="D4" s="261">
        <v>2014</v>
      </c>
      <c r="E4" s="261">
        <v>2015</v>
      </c>
      <c r="F4" s="262">
        <v>2014</v>
      </c>
      <c r="G4" s="262">
        <v>2015</v>
      </c>
      <c r="H4" s="261">
        <v>2014</v>
      </c>
      <c r="I4" s="261">
        <v>2015</v>
      </c>
      <c r="J4" s="261">
        <v>2014</v>
      </c>
      <c r="K4" s="261">
        <v>2015</v>
      </c>
      <c r="L4" s="262">
        <v>2014</v>
      </c>
      <c r="M4" s="262">
        <v>2015</v>
      </c>
    </row>
    <row r="5" spans="1:13" x14ac:dyDescent="0.2">
      <c r="A5" s="266" t="s">
        <v>21</v>
      </c>
      <c r="B5" s="267">
        <v>1234.32</v>
      </c>
      <c r="C5" s="267">
        <v>6400</v>
      </c>
      <c r="D5" s="267"/>
      <c r="E5" s="267"/>
      <c r="F5" s="268"/>
      <c r="G5" s="268"/>
      <c r="H5" s="268"/>
      <c r="I5" s="268"/>
      <c r="J5" s="268"/>
      <c r="K5" s="268"/>
      <c r="L5" s="268"/>
      <c r="M5" s="268"/>
    </row>
    <row r="6" spans="1:13" x14ac:dyDescent="0.2">
      <c r="A6" s="266" t="s">
        <v>22</v>
      </c>
      <c r="B6" s="269">
        <v>2200</v>
      </c>
      <c r="C6" s="269"/>
      <c r="D6" s="267"/>
      <c r="E6" s="267"/>
      <c r="F6" s="268">
        <v>1</v>
      </c>
      <c r="G6" s="268">
        <v>1</v>
      </c>
      <c r="H6" s="268">
        <v>1</v>
      </c>
      <c r="I6" s="268"/>
      <c r="J6" s="268"/>
      <c r="K6" s="268"/>
      <c r="L6" s="268"/>
      <c r="M6" s="268"/>
    </row>
    <row r="7" spans="1:13" x14ac:dyDescent="0.2">
      <c r="A7" s="266" t="s">
        <v>23</v>
      </c>
      <c r="B7" s="269">
        <v>4600</v>
      </c>
      <c r="C7" s="269"/>
      <c r="D7" s="269">
        <v>1300</v>
      </c>
      <c r="E7" s="269"/>
      <c r="F7" s="268"/>
      <c r="G7" s="268"/>
      <c r="H7" s="268"/>
      <c r="I7" s="268"/>
      <c r="J7" s="268"/>
      <c r="K7" s="268"/>
      <c r="L7" s="268">
        <v>2</v>
      </c>
      <c r="M7" s="268">
        <v>1</v>
      </c>
    </row>
    <row r="8" spans="1:13" x14ac:dyDescent="0.2">
      <c r="A8" s="266" t="s">
        <v>24</v>
      </c>
      <c r="B8" s="269">
        <v>62500</v>
      </c>
      <c r="C8" s="269"/>
      <c r="D8" s="267"/>
      <c r="E8" s="267"/>
      <c r="F8" s="268"/>
      <c r="G8" s="268"/>
      <c r="H8" s="268"/>
      <c r="I8" s="268"/>
      <c r="J8" s="268"/>
      <c r="K8" s="268"/>
      <c r="L8" s="268">
        <v>1</v>
      </c>
      <c r="M8" s="268"/>
    </row>
    <row r="9" spans="1:13" x14ac:dyDescent="0.2">
      <c r="A9" s="266" t="s">
        <v>25</v>
      </c>
      <c r="B9" s="270"/>
      <c r="C9" s="270"/>
      <c r="D9" s="270"/>
      <c r="E9" s="270"/>
      <c r="F9" s="268"/>
      <c r="G9" s="268"/>
      <c r="H9" s="268"/>
      <c r="I9" s="268"/>
      <c r="J9" s="268"/>
      <c r="K9" s="268"/>
      <c r="L9" s="268"/>
      <c r="M9" s="268"/>
    </row>
    <row r="10" spans="1:13" x14ac:dyDescent="0.2">
      <c r="A10" s="266" t="s">
        <v>26</v>
      </c>
      <c r="B10" s="270">
        <v>2400</v>
      </c>
      <c r="C10" s="270"/>
      <c r="D10" s="269">
        <v>800</v>
      </c>
      <c r="E10" s="269"/>
      <c r="F10" s="268"/>
      <c r="G10" s="268"/>
      <c r="H10" s="268"/>
      <c r="I10" s="268"/>
      <c r="J10" s="268"/>
      <c r="K10" s="268"/>
      <c r="L10" s="268">
        <v>1</v>
      </c>
      <c r="M10" s="268"/>
    </row>
    <row r="11" spans="1:13" x14ac:dyDescent="0.2">
      <c r="A11" s="266" t="s">
        <v>27</v>
      </c>
      <c r="B11" s="270"/>
      <c r="C11" s="270"/>
      <c r="D11" s="270"/>
      <c r="E11" s="270"/>
      <c r="F11" s="268">
        <v>2</v>
      </c>
      <c r="G11" s="268"/>
      <c r="H11" s="268"/>
      <c r="I11" s="268"/>
      <c r="J11" s="268"/>
      <c r="K11" s="268"/>
      <c r="L11" s="268"/>
      <c r="M11" s="268"/>
    </row>
    <row r="12" spans="1:13" x14ac:dyDescent="0.2">
      <c r="A12" s="266" t="s">
        <v>28</v>
      </c>
      <c r="B12" s="269">
        <v>4900</v>
      </c>
      <c r="C12" s="269">
        <v>7500</v>
      </c>
      <c r="D12" s="269">
        <v>500</v>
      </c>
      <c r="E12" s="269"/>
      <c r="F12" s="268"/>
      <c r="G12" s="268">
        <v>1</v>
      </c>
      <c r="H12" s="268">
        <v>1</v>
      </c>
      <c r="I12" s="268"/>
      <c r="J12" s="268">
        <v>2</v>
      </c>
      <c r="K12" s="268"/>
      <c r="L12" s="268"/>
      <c r="M12" s="268">
        <v>1</v>
      </c>
    </row>
    <row r="13" spans="1:13" x14ac:dyDescent="0.2">
      <c r="A13" s="266" t="s">
        <v>29</v>
      </c>
      <c r="B13" s="270">
        <v>2500</v>
      </c>
      <c r="C13" s="270"/>
      <c r="D13" s="270"/>
      <c r="E13" s="270"/>
      <c r="F13" s="268"/>
      <c r="G13" s="268"/>
      <c r="H13" s="268"/>
      <c r="I13" s="268"/>
      <c r="J13" s="268"/>
      <c r="K13" s="268"/>
      <c r="L13" s="268"/>
      <c r="M13" s="268"/>
    </row>
    <row r="14" spans="1:13" x14ac:dyDescent="0.2">
      <c r="A14" s="266" t="s">
        <v>30</v>
      </c>
      <c r="B14" s="269">
        <v>800</v>
      </c>
      <c r="C14" s="269"/>
      <c r="D14" s="269">
        <v>900</v>
      </c>
      <c r="E14" s="269"/>
      <c r="F14" s="268"/>
      <c r="G14" s="268"/>
      <c r="H14" s="268">
        <v>1</v>
      </c>
      <c r="I14" s="268"/>
      <c r="J14" s="268"/>
      <c r="K14" s="268"/>
      <c r="L14" s="268">
        <v>1</v>
      </c>
      <c r="M14" s="268"/>
    </row>
    <row r="15" spans="1:13" x14ac:dyDescent="0.2">
      <c r="A15" s="266" t="s">
        <v>31</v>
      </c>
      <c r="B15" s="269">
        <v>7000</v>
      </c>
      <c r="C15" s="269">
        <v>1000</v>
      </c>
      <c r="D15" s="269">
        <v>1500</v>
      </c>
      <c r="E15" s="269"/>
      <c r="F15" s="268"/>
      <c r="G15" s="268"/>
      <c r="H15" s="268"/>
      <c r="I15" s="268">
        <v>1</v>
      </c>
      <c r="J15" s="268"/>
      <c r="K15" s="268">
        <v>2</v>
      </c>
      <c r="L15" s="268"/>
      <c r="M15" s="268"/>
    </row>
    <row r="16" spans="1:13" x14ac:dyDescent="0.2">
      <c r="A16" s="266" t="s">
        <v>32</v>
      </c>
      <c r="B16" s="267"/>
      <c r="C16" s="269">
        <v>1500</v>
      </c>
      <c r="D16" s="269"/>
      <c r="E16" s="269"/>
      <c r="F16" s="268"/>
      <c r="G16" s="268">
        <v>1</v>
      </c>
      <c r="H16" s="268"/>
      <c r="I16" s="268"/>
      <c r="J16" s="268"/>
      <c r="K16" s="268">
        <v>1</v>
      </c>
      <c r="L16" s="268"/>
      <c r="M16" s="268"/>
    </row>
    <row r="17" spans="1:13" x14ac:dyDescent="0.2">
      <c r="A17" s="266" t="s">
        <v>33</v>
      </c>
      <c r="B17" s="270"/>
      <c r="C17" s="270">
        <v>3700</v>
      </c>
      <c r="D17" s="270"/>
      <c r="E17" s="270">
        <v>3700</v>
      </c>
      <c r="F17" s="268"/>
      <c r="G17" s="268"/>
      <c r="H17" s="268"/>
      <c r="I17" s="268"/>
      <c r="J17" s="268"/>
      <c r="K17" s="268"/>
      <c r="L17" s="268"/>
      <c r="M17" s="268">
        <v>1</v>
      </c>
    </row>
    <row r="18" spans="1:13" x14ac:dyDescent="0.2">
      <c r="A18" s="266" t="s">
        <v>34</v>
      </c>
      <c r="B18" s="269">
        <v>4125</v>
      </c>
      <c r="C18" s="269">
        <v>42500</v>
      </c>
      <c r="D18" s="270"/>
      <c r="E18" s="270">
        <v>2000</v>
      </c>
      <c r="F18" s="268"/>
      <c r="G18" s="271"/>
      <c r="H18" s="271"/>
      <c r="I18" s="271">
        <v>2</v>
      </c>
      <c r="J18" s="271">
        <v>1</v>
      </c>
      <c r="K18" s="271"/>
      <c r="L18" s="271"/>
      <c r="M18" s="271"/>
    </row>
    <row r="19" spans="1:13" x14ac:dyDescent="0.2">
      <c r="A19" s="268" t="s">
        <v>35</v>
      </c>
      <c r="B19" s="272">
        <v>4500</v>
      </c>
      <c r="C19" s="272">
        <v>5800</v>
      </c>
      <c r="D19" s="272">
        <v>1000</v>
      </c>
      <c r="E19" s="272">
        <v>2800</v>
      </c>
      <c r="F19" s="268">
        <v>1</v>
      </c>
      <c r="G19" s="273"/>
      <c r="H19" s="273">
        <v>2</v>
      </c>
      <c r="I19" s="273">
        <v>6</v>
      </c>
      <c r="J19" s="273">
        <v>5</v>
      </c>
      <c r="K19" s="273">
        <v>8</v>
      </c>
      <c r="L19" s="273">
        <v>1</v>
      </c>
      <c r="M19" s="273"/>
    </row>
    <row r="20" spans="1:13" x14ac:dyDescent="0.2">
      <c r="A20" s="266" t="s">
        <v>49</v>
      </c>
      <c r="B20" s="269">
        <v>2300</v>
      </c>
      <c r="C20" s="269">
        <v>22000</v>
      </c>
      <c r="D20" s="269">
        <v>1500</v>
      </c>
      <c r="E20" s="269">
        <v>2000</v>
      </c>
      <c r="F20" s="268"/>
      <c r="G20" s="274"/>
      <c r="H20" s="274"/>
      <c r="I20" s="274"/>
      <c r="J20" s="274"/>
      <c r="K20" s="274"/>
      <c r="L20" s="274"/>
      <c r="M20" s="274"/>
    </row>
    <row r="21" spans="1:13" x14ac:dyDescent="0.2">
      <c r="A21" s="266" t="s">
        <v>36</v>
      </c>
      <c r="B21" s="267"/>
      <c r="C21" s="267"/>
      <c r="D21" s="275"/>
      <c r="E21" s="275"/>
      <c r="F21" s="271"/>
      <c r="G21" s="271"/>
      <c r="H21" s="271">
        <v>1</v>
      </c>
      <c r="I21" s="271">
        <v>1</v>
      </c>
      <c r="J21" s="271"/>
      <c r="K21" s="271">
        <v>1</v>
      </c>
      <c r="L21" s="271"/>
      <c r="M21" s="271"/>
    </row>
    <row r="22" spans="1:13" ht="70.5" customHeight="1" x14ac:dyDescent="0.2">
      <c r="A22" s="276" t="s">
        <v>38</v>
      </c>
      <c r="B22" s="277">
        <f>B5+B6+B7+B8+B9+B10+B11+B12+B13+B14+B15+B16+B17+B18+B19+B20+B21</f>
        <v>99059.32</v>
      </c>
      <c r="C22" s="278">
        <f>C5+C6+C7+C8+C9+C10+C11+C12+C13+C14+C15+C16+C17+C18+C19+C20+C21</f>
        <v>90400</v>
      </c>
      <c r="D22" s="279">
        <f>D5+D6+D7+D8+D9+D10+D11+D12+D13+D14+D15+D16+D17+D18+D19+D20+D21</f>
        <v>7500</v>
      </c>
      <c r="E22" s="60">
        <f>E5+E6++E7+E8+E9+E10+E11+E12+E13+E14+E15+E16++E17+E18+E19+E20+E21</f>
        <v>10500</v>
      </c>
      <c r="F22" s="274">
        <f t="shared" ref="F22:M22" si="0">F5+F6+F7+F8+F9+F10+F11+F12+F13+F14+F15+F16+F17+F18+F19+F20+F21</f>
        <v>4</v>
      </c>
      <c r="G22" s="274">
        <f t="shared" si="0"/>
        <v>3</v>
      </c>
      <c r="H22" s="274">
        <f t="shared" si="0"/>
        <v>6</v>
      </c>
      <c r="I22" s="274">
        <f t="shared" si="0"/>
        <v>10</v>
      </c>
      <c r="J22" s="274">
        <f t="shared" si="0"/>
        <v>8</v>
      </c>
      <c r="K22" s="274">
        <f t="shared" si="0"/>
        <v>12</v>
      </c>
      <c r="L22" s="274">
        <f t="shared" si="0"/>
        <v>6</v>
      </c>
      <c r="M22" s="274">
        <f t="shared" si="0"/>
        <v>3</v>
      </c>
    </row>
    <row r="23" spans="1:13" x14ac:dyDescent="0.2">
      <c r="A23" s="266" t="s">
        <v>39</v>
      </c>
      <c r="B23" s="280">
        <f>SUM(B5:B21)</f>
        <v>99059.32</v>
      </c>
      <c r="C23" s="280">
        <f>C22-B22</f>
        <v>-8659.320000000007</v>
      </c>
      <c r="D23" s="270"/>
      <c r="E23" s="280">
        <f>E22-D22</f>
        <v>3000</v>
      </c>
      <c r="F23" s="268"/>
      <c r="G23" s="281">
        <f>G22-F22</f>
        <v>-1</v>
      </c>
      <c r="H23" s="268"/>
      <c r="I23" s="281">
        <f>I22-H22</f>
        <v>4</v>
      </c>
      <c r="J23" s="268"/>
      <c r="K23" s="281">
        <f>K22-J22</f>
        <v>4</v>
      </c>
      <c r="L23" s="268"/>
      <c r="M23" s="281">
        <f>M22-L22</f>
        <v>-3</v>
      </c>
    </row>
    <row r="24" spans="1:13" x14ac:dyDescent="0.2">
      <c r="A24" s="266" t="s">
        <v>40</v>
      </c>
      <c r="B24" s="266">
        <f>SUM(B5:B23)</f>
        <v>297177.96000000002</v>
      </c>
      <c r="C24" s="280">
        <f>C22*100/B22*100</f>
        <v>9125.8449987340919</v>
      </c>
      <c r="D24" s="280">
        <f>SUM(D5:D23)</f>
        <v>15000</v>
      </c>
      <c r="E24" s="280">
        <f>E22*100/D22-100</f>
        <v>40</v>
      </c>
      <c r="F24" s="281"/>
      <c r="G24" s="281">
        <v>0</v>
      </c>
      <c r="H24" s="281"/>
      <c r="I24" s="281">
        <f>I22*100/H22-100</f>
        <v>66.666666666666657</v>
      </c>
      <c r="J24" s="281"/>
      <c r="K24" s="281">
        <f>K22*100/J22-100</f>
        <v>50</v>
      </c>
      <c r="L24" s="281"/>
      <c r="M24" s="281">
        <f>M22*100/L22-100</f>
        <v>-50</v>
      </c>
    </row>
    <row r="29" spans="1:13" ht="92.25" customHeight="1" x14ac:dyDescent="0.2"/>
    <row r="31" spans="1:13" x14ac:dyDescent="0.2">
      <c r="A31" s="263">
        <v>42066</v>
      </c>
      <c r="C31" s="265"/>
      <c r="D31" s="265"/>
      <c r="E31" s="265"/>
      <c r="H31" s="264" t="s">
        <v>84</v>
      </c>
    </row>
    <row r="32" spans="1:13" x14ac:dyDescent="0.2">
      <c r="A32" s="357"/>
      <c r="B32" s="356" t="s">
        <v>42</v>
      </c>
      <c r="C32" s="356"/>
      <c r="D32" s="356"/>
      <c r="E32" s="356"/>
      <c r="F32" s="356" t="s">
        <v>43</v>
      </c>
      <c r="G32" s="356"/>
      <c r="H32" s="356" t="s">
        <v>44</v>
      </c>
      <c r="I32" s="356"/>
      <c r="J32" s="356" t="s">
        <v>45</v>
      </c>
      <c r="K32" s="356"/>
      <c r="L32" s="356" t="s">
        <v>46</v>
      </c>
      <c r="M32" s="356"/>
    </row>
    <row r="33" spans="1:13" x14ac:dyDescent="0.2">
      <c r="A33" s="358"/>
      <c r="B33" s="356" t="s">
        <v>47</v>
      </c>
      <c r="C33" s="356"/>
      <c r="D33" s="356" t="s">
        <v>48</v>
      </c>
      <c r="E33" s="356"/>
      <c r="F33" s="356"/>
      <c r="G33" s="356"/>
      <c r="H33" s="356"/>
      <c r="I33" s="356"/>
      <c r="J33" s="356"/>
      <c r="K33" s="356"/>
      <c r="L33" s="356"/>
      <c r="M33" s="356"/>
    </row>
    <row r="34" spans="1:13" x14ac:dyDescent="0.2">
      <c r="A34" s="359"/>
      <c r="B34" s="261">
        <v>2014</v>
      </c>
      <c r="C34" s="261">
        <v>2015</v>
      </c>
      <c r="D34" s="261">
        <v>2014</v>
      </c>
      <c r="E34" s="261">
        <v>2015</v>
      </c>
      <c r="F34" s="262">
        <v>2014</v>
      </c>
      <c r="G34" s="262">
        <v>2015</v>
      </c>
      <c r="H34" s="262">
        <v>2014</v>
      </c>
      <c r="I34" s="261">
        <v>2015</v>
      </c>
      <c r="J34" s="262">
        <v>2014</v>
      </c>
      <c r="K34" s="261">
        <v>2015</v>
      </c>
      <c r="L34" s="262">
        <v>2014</v>
      </c>
      <c r="M34" s="262">
        <v>2015</v>
      </c>
    </row>
    <row r="35" spans="1:13" x14ac:dyDescent="0.2">
      <c r="A35" s="266" t="s">
        <v>21</v>
      </c>
      <c r="B35" s="269">
        <v>1234.3</v>
      </c>
      <c r="C35" s="269">
        <v>6900</v>
      </c>
      <c r="D35" s="269"/>
      <c r="E35" s="270">
        <v>500</v>
      </c>
      <c r="F35" s="268"/>
      <c r="G35" s="268"/>
      <c r="H35" s="268">
        <v>1</v>
      </c>
      <c r="I35" s="268">
        <v>1</v>
      </c>
      <c r="J35" s="268"/>
      <c r="K35" s="268">
        <v>1</v>
      </c>
      <c r="L35" s="268"/>
      <c r="M35" s="268"/>
    </row>
    <row r="36" spans="1:13" x14ac:dyDescent="0.2">
      <c r="A36" s="266" t="s">
        <v>22</v>
      </c>
      <c r="B36" s="269">
        <v>2200</v>
      </c>
      <c r="C36" s="269"/>
      <c r="D36" s="269"/>
      <c r="E36" s="267"/>
      <c r="F36" s="268">
        <v>1</v>
      </c>
      <c r="G36" s="268"/>
      <c r="H36" s="268"/>
      <c r="I36" s="268">
        <v>1</v>
      </c>
      <c r="J36" s="268">
        <v>2</v>
      </c>
      <c r="K36" s="268"/>
      <c r="L36" s="268"/>
      <c r="M36" s="268"/>
    </row>
    <row r="37" spans="1:13" x14ac:dyDescent="0.2">
      <c r="A37" s="266" t="s">
        <v>23</v>
      </c>
      <c r="B37" s="269">
        <v>5600</v>
      </c>
      <c r="C37" s="269">
        <v>2000</v>
      </c>
      <c r="D37" s="269">
        <v>7300</v>
      </c>
      <c r="E37" s="269">
        <v>2000</v>
      </c>
      <c r="F37" s="268">
        <v>1</v>
      </c>
      <c r="G37" s="268"/>
      <c r="H37" s="268"/>
      <c r="I37" s="268">
        <v>3</v>
      </c>
      <c r="J37" s="268"/>
      <c r="K37" s="268">
        <v>1</v>
      </c>
      <c r="L37" s="268">
        <v>2</v>
      </c>
      <c r="M37" s="268">
        <v>1</v>
      </c>
    </row>
    <row r="38" spans="1:13" x14ac:dyDescent="0.2">
      <c r="A38" s="266" t="s">
        <v>24</v>
      </c>
      <c r="B38" s="269">
        <v>43500</v>
      </c>
      <c r="C38" s="269"/>
      <c r="D38" s="269">
        <v>10690</v>
      </c>
      <c r="E38" s="267"/>
      <c r="F38" s="268"/>
      <c r="G38" s="268"/>
      <c r="H38" s="268"/>
      <c r="I38" s="268">
        <v>1</v>
      </c>
      <c r="J38" s="268"/>
      <c r="K38" s="268">
        <v>1</v>
      </c>
      <c r="L38" s="268">
        <v>1</v>
      </c>
      <c r="M38" s="268"/>
    </row>
    <row r="39" spans="1:13" x14ac:dyDescent="0.2">
      <c r="A39" s="266" t="s">
        <v>25</v>
      </c>
      <c r="B39" s="269">
        <v>300</v>
      </c>
      <c r="C39" s="270"/>
      <c r="D39" s="269"/>
      <c r="E39" s="270"/>
      <c r="F39" s="268"/>
      <c r="G39" s="268"/>
      <c r="H39" s="268"/>
      <c r="I39" s="268"/>
      <c r="J39" s="268">
        <v>1</v>
      </c>
      <c r="K39" s="268"/>
      <c r="L39" s="268"/>
      <c r="M39" s="268"/>
    </row>
    <row r="40" spans="1:13" x14ac:dyDescent="0.2">
      <c r="A40" s="266" t="s">
        <v>26</v>
      </c>
      <c r="B40" s="269">
        <v>4400</v>
      </c>
      <c r="C40" s="270"/>
      <c r="D40" s="269">
        <v>800</v>
      </c>
      <c r="E40" s="269"/>
      <c r="F40" s="268"/>
      <c r="G40" s="268"/>
      <c r="H40" s="268"/>
      <c r="I40" s="268"/>
      <c r="J40" s="268"/>
      <c r="K40" s="268"/>
      <c r="L40" s="268">
        <v>2</v>
      </c>
      <c r="M40" s="268"/>
    </row>
    <row r="41" spans="1:13" x14ac:dyDescent="0.2">
      <c r="A41" s="266" t="s">
        <v>27</v>
      </c>
      <c r="B41" s="269">
        <v>500</v>
      </c>
      <c r="C41" s="270"/>
      <c r="D41" s="269"/>
      <c r="E41" s="270"/>
      <c r="F41" s="268"/>
      <c r="G41" s="268"/>
      <c r="H41" s="268">
        <v>1</v>
      </c>
      <c r="I41" s="268">
        <v>1</v>
      </c>
      <c r="J41" s="268"/>
      <c r="K41" s="268"/>
      <c r="L41" s="268"/>
      <c r="M41" s="268"/>
    </row>
    <row r="42" spans="1:13" x14ac:dyDescent="0.2">
      <c r="A42" s="266" t="s">
        <v>28</v>
      </c>
      <c r="B42" s="269">
        <v>5900</v>
      </c>
      <c r="C42" s="269">
        <v>11500</v>
      </c>
      <c r="D42" s="269">
        <v>1000</v>
      </c>
      <c r="E42" s="269">
        <v>2000</v>
      </c>
      <c r="F42" s="268">
        <v>1</v>
      </c>
      <c r="G42" s="268"/>
      <c r="H42" s="268">
        <v>2</v>
      </c>
      <c r="I42" s="268">
        <v>1</v>
      </c>
      <c r="J42" s="268">
        <v>3</v>
      </c>
      <c r="K42" s="268"/>
      <c r="L42" s="268">
        <v>1</v>
      </c>
      <c r="M42" s="268">
        <v>3</v>
      </c>
    </row>
    <row r="43" spans="1:13" x14ac:dyDescent="0.2">
      <c r="A43" s="266" t="s">
        <v>29</v>
      </c>
      <c r="B43" s="269"/>
      <c r="C43" s="270">
        <v>3000</v>
      </c>
      <c r="D43" s="269">
        <v>4000</v>
      </c>
      <c r="E43" s="270">
        <v>3000</v>
      </c>
      <c r="F43" s="268"/>
      <c r="G43" s="268"/>
      <c r="H43" s="268">
        <v>1</v>
      </c>
      <c r="I43" s="268"/>
      <c r="J43" s="268"/>
      <c r="K43" s="268"/>
      <c r="L43" s="268"/>
      <c r="M43" s="268">
        <v>2</v>
      </c>
    </row>
    <row r="44" spans="1:13" x14ac:dyDescent="0.2">
      <c r="A44" s="266" t="s">
        <v>30</v>
      </c>
      <c r="B44" s="269">
        <v>1683</v>
      </c>
      <c r="C44" s="269"/>
      <c r="D44" s="269">
        <v>11350</v>
      </c>
      <c r="E44" s="269"/>
      <c r="F44" s="268"/>
      <c r="G44" s="268"/>
      <c r="H44" s="268"/>
      <c r="I44" s="268"/>
      <c r="J44" s="268"/>
      <c r="K44" s="268"/>
      <c r="L44" s="268">
        <v>1</v>
      </c>
      <c r="M44" s="268"/>
    </row>
    <row r="45" spans="1:13" x14ac:dyDescent="0.2">
      <c r="A45" s="266" t="s">
        <v>31</v>
      </c>
      <c r="B45" s="269">
        <v>1730</v>
      </c>
      <c r="C45" s="269">
        <v>1000</v>
      </c>
      <c r="D45" s="269">
        <v>3200</v>
      </c>
      <c r="E45" s="269"/>
      <c r="F45" s="268"/>
      <c r="G45" s="268"/>
      <c r="H45" s="268">
        <v>2</v>
      </c>
      <c r="I45" s="268">
        <v>1</v>
      </c>
      <c r="J45" s="268"/>
      <c r="K45" s="268">
        <v>2</v>
      </c>
      <c r="L45" s="268">
        <v>1</v>
      </c>
      <c r="M45" s="268"/>
    </row>
    <row r="46" spans="1:13" x14ac:dyDescent="0.2">
      <c r="A46" s="266" t="s">
        <v>32</v>
      </c>
      <c r="B46" s="269">
        <v>1600</v>
      </c>
      <c r="C46" s="269">
        <v>11100</v>
      </c>
      <c r="D46" s="269">
        <v>2560</v>
      </c>
      <c r="E46" s="269">
        <v>5000</v>
      </c>
      <c r="F46" s="268">
        <v>1</v>
      </c>
      <c r="G46" s="268">
        <v>1</v>
      </c>
      <c r="H46" s="268"/>
      <c r="I46" s="268">
        <v>1</v>
      </c>
      <c r="J46" s="268">
        <v>2</v>
      </c>
      <c r="K46" s="268">
        <v>1</v>
      </c>
      <c r="L46" s="268"/>
      <c r="M46" s="268">
        <v>2</v>
      </c>
    </row>
    <row r="47" spans="1:13" x14ac:dyDescent="0.2">
      <c r="A47" s="266" t="s">
        <v>33</v>
      </c>
      <c r="B47" s="269"/>
      <c r="C47" s="270">
        <v>8400</v>
      </c>
      <c r="D47" s="269"/>
      <c r="E47" s="270">
        <v>3700</v>
      </c>
      <c r="F47" s="268"/>
      <c r="G47" s="268"/>
      <c r="H47" s="268"/>
      <c r="I47" s="268"/>
      <c r="J47" s="268"/>
      <c r="K47" s="268"/>
      <c r="L47" s="268"/>
      <c r="M47" s="268">
        <v>3</v>
      </c>
    </row>
    <row r="48" spans="1:13" x14ac:dyDescent="0.2">
      <c r="A48" s="266" t="s">
        <v>34</v>
      </c>
      <c r="B48" s="269">
        <v>3500</v>
      </c>
      <c r="C48" s="269">
        <v>45200</v>
      </c>
      <c r="D48" s="269"/>
      <c r="E48" s="270">
        <v>3500</v>
      </c>
      <c r="F48" s="271"/>
      <c r="G48" s="271"/>
      <c r="H48" s="271">
        <v>2</v>
      </c>
      <c r="I48" s="271">
        <v>2</v>
      </c>
      <c r="J48" s="271">
        <v>1</v>
      </c>
      <c r="K48" s="271">
        <v>2</v>
      </c>
      <c r="L48" s="271"/>
      <c r="M48" s="271"/>
    </row>
    <row r="49" spans="1:13" x14ac:dyDescent="0.2">
      <c r="A49" s="268" t="s">
        <v>35</v>
      </c>
      <c r="B49" s="272">
        <v>51256</v>
      </c>
      <c r="C49" s="272">
        <v>33400</v>
      </c>
      <c r="D49" s="272">
        <v>47076</v>
      </c>
      <c r="E49" s="272">
        <v>22600</v>
      </c>
      <c r="F49" s="273">
        <v>1</v>
      </c>
      <c r="G49" s="273">
        <v>1</v>
      </c>
      <c r="H49" s="273">
        <v>5</v>
      </c>
      <c r="I49" s="273">
        <v>11</v>
      </c>
      <c r="J49" s="273">
        <v>8</v>
      </c>
      <c r="K49" s="273">
        <v>12</v>
      </c>
      <c r="L49" s="273">
        <v>1</v>
      </c>
      <c r="M49" s="273"/>
    </row>
    <row r="50" spans="1:13" x14ac:dyDescent="0.2">
      <c r="A50" s="266" t="s">
        <v>49</v>
      </c>
      <c r="B50" s="269">
        <v>9200</v>
      </c>
      <c r="C50" s="269">
        <v>22000</v>
      </c>
      <c r="D50" s="269">
        <v>1500</v>
      </c>
      <c r="E50" s="269">
        <v>30000</v>
      </c>
      <c r="F50" s="274"/>
      <c r="G50" s="274"/>
      <c r="H50" s="274">
        <v>1</v>
      </c>
      <c r="I50" s="274"/>
      <c r="J50" s="274"/>
      <c r="K50" s="274"/>
      <c r="L50" s="274">
        <v>2</v>
      </c>
      <c r="M50" s="274"/>
    </row>
    <row r="51" spans="1:13" x14ac:dyDescent="0.2">
      <c r="A51" s="266" t="s">
        <v>36</v>
      </c>
      <c r="B51" s="269"/>
      <c r="C51" s="267">
        <v>500</v>
      </c>
      <c r="D51" s="269"/>
      <c r="E51" s="275">
        <v>2000</v>
      </c>
      <c r="F51" s="271"/>
      <c r="G51" s="271"/>
      <c r="H51" s="271"/>
      <c r="I51" s="271">
        <v>2</v>
      </c>
      <c r="J51" s="271"/>
      <c r="K51" s="271">
        <v>2</v>
      </c>
      <c r="L51" s="271"/>
      <c r="M51" s="271"/>
    </row>
    <row r="52" spans="1:13" ht="79.5" customHeight="1" x14ac:dyDescent="0.2">
      <c r="A52" s="276" t="s">
        <v>38</v>
      </c>
      <c r="B52" s="277">
        <f>B35+B36+B37+B38+B39+B40+B41+B42+B43+B44+B45+B46+B47+B48+B49+B50+B51</f>
        <v>132603.29999999999</v>
      </c>
      <c r="C52" s="277">
        <f>C35+C36+C37+C38+C39+C40+C41+C42+C43+C44+C45+C46+C47+C48+C49+C50+C51</f>
        <v>145000</v>
      </c>
      <c r="D52" s="279">
        <f>D35+D36+D37+D38+D39+D40+D41+D42+D43+D44+D45+D46+D47+D48+D49+D50+D51</f>
        <v>89476</v>
      </c>
      <c r="E52" s="60">
        <f>E35+E36++E37+E38+E39+E40+E41+E42+E43+E44+E45+E46++E47+E48+E49+E50+E51</f>
        <v>74300</v>
      </c>
      <c r="F52" s="274">
        <f t="shared" ref="F52:M52" si="1">F35+F36+F37+F38+F39+F40+F41+F42+F43+F44+F45+F46+F47+F48+F49+F50+F51</f>
        <v>5</v>
      </c>
      <c r="G52" s="274">
        <f t="shared" si="1"/>
        <v>2</v>
      </c>
      <c r="H52" s="274">
        <f t="shared" si="1"/>
        <v>15</v>
      </c>
      <c r="I52" s="274">
        <f t="shared" si="1"/>
        <v>25</v>
      </c>
      <c r="J52" s="274">
        <f t="shared" si="1"/>
        <v>17</v>
      </c>
      <c r="K52" s="274">
        <f t="shared" si="1"/>
        <v>22</v>
      </c>
      <c r="L52" s="274">
        <f t="shared" si="1"/>
        <v>11</v>
      </c>
      <c r="M52" s="274">
        <f t="shared" si="1"/>
        <v>11</v>
      </c>
    </row>
    <row r="53" spans="1:13" x14ac:dyDescent="0.2">
      <c r="A53" s="266" t="s">
        <v>39</v>
      </c>
      <c r="B53" s="280">
        <f>SUM(B35:B51)</f>
        <v>132603.29999999999</v>
      </c>
      <c r="C53" s="280">
        <f>C52-B52</f>
        <v>12396.700000000012</v>
      </c>
      <c r="D53" s="270"/>
      <c r="E53" s="280">
        <f>E52-D52</f>
        <v>-15176</v>
      </c>
      <c r="F53" s="268"/>
      <c r="G53" s="281">
        <f>G52-F52</f>
        <v>-3</v>
      </c>
      <c r="H53" s="268"/>
      <c r="I53" s="281">
        <f>I52-H52</f>
        <v>10</v>
      </c>
      <c r="J53" s="268"/>
      <c r="K53" s="281">
        <f>K52-J52</f>
        <v>5</v>
      </c>
      <c r="L53" s="268"/>
      <c r="M53" s="281">
        <f>M52-L52</f>
        <v>0</v>
      </c>
    </row>
    <row r="54" spans="1:13" x14ac:dyDescent="0.2">
      <c r="A54" s="266" t="s">
        <v>40</v>
      </c>
      <c r="B54" s="266">
        <f>SUM(B35:B53)</f>
        <v>397809.89999999997</v>
      </c>
      <c r="C54" s="280">
        <f>C52*100/B52*100</f>
        <v>10934.871153282007</v>
      </c>
      <c r="D54" s="280">
        <f>SUM(D35:D53)</f>
        <v>178952</v>
      </c>
      <c r="E54" s="280">
        <f>E52*100/D52-100</f>
        <v>-16.960972774822295</v>
      </c>
      <c r="F54" s="281"/>
      <c r="G54" s="281">
        <v>0</v>
      </c>
      <c r="H54" s="281"/>
      <c r="I54" s="281">
        <f>I52*100/H52-100</f>
        <v>66.666666666666657</v>
      </c>
      <c r="J54" s="281"/>
      <c r="K54" s="281">
        <f>K52*100/J52-100</f>
        <v>29.411764705882348</v>
      </c>
      <c r="L54" s="281"/>
      <c r="M54" s="281">
        <f>M52*100/L52-100</f>
        <v>0</v>
      </c>
    </row>
    <row r="61" spans="1:13" x14ac:dyDescent="0.2">
      <c r="A61" s="263">
        <v>42095</v>
      </c>
      <c r="C61" s="265"/>
      <c r="D61" s="265"/>
      <c r="E61" s="265"/>
      <c r="H61" s="264" t="s">
        <v>88</v>
      </c>
    </row>
    <row r="62" spans="1:13" x14ac:dyDescent="0.2">
      <c r="A62" s="357"/>
      <c r="B62" s="356" t="s">
        <v>42</v>
      </c>
      <c r="C62" s="356"/>
      <c r="D62" s="356"/>
      <c r="E62" s="356"/>
      <c r="F62" s="356" t="s">
        <v>43</v>
      </c>
      <c r="G62" s="356"/>
      <c r="H62" s="356" t="s">
        <v>44</v>
      </c>
      <c r="I62" s="356"/>
      <c r="J62" s="356" t="s">
        <v>45</v>
      </c>
      <c r="K62" s="356"/>
      <c r="L62" s="356" t="s">
        <v>46</v>
      </c>
      <c r="M62" s="356"/>
    </row>
    <row r="63" spans="1:13" x14ac:dyDescent="0.2">
      <c r="A63" s="358"/>
      <c r="B63" s="356" t="s">
        <v>47</v>
      </c>
      <c r="C63" s="356"/>
      <c r="D63" s="356" t="s">
        <v>48</v>
      </c>
      <c r="E63" s="356"/>
      <c r="F63" s="356"/>
      <c r="G63" s="356"/>
      <c r="H63" s="356"/>
      <c r="I63" s="356"/>
      <c r="J63" s="356"/>
      <c r="K63" s="356"/>
      <c r="L63" s="356"/>
      <c r="M63" s="356"/>
    </row>
    <row r="64" spans="1:13" x14ac:dyDescent="0.2">
      <c r="A64" s="359"/>
      <c r="B64" s="261">
        <v>2014</v>
      </c>
      <c r="C64" s="261">
        <v>2015</v>
      </c>
      <c r="D64" s="261">
        <v>2014</v>
      </c>
      <c r="E64" s="261">
        <v>2015</v>
      </c>
      <c r="F64" s="262">
        <v>2014</v>
      </c>
      <c r="G64" s="262">
        <v>2015</v>
      </c>
      <c r="H64" s="262">
        <v>2014</v>
      </c>
      <c r="I64" s="262">
        <v>2015</v>
      </c>
      <c r="J64" s="262">
        <v>2014</v>
      </c>
      <c r="K64" s="262">
        <v>2015</v>
      </c>
      <c r="L64" s="262">
        <v>2014</v>
      </c>
      <c r="M64" s="262">
        <v>2015</v>
      </c>
    </row>
    <row r="65" spans="1:13" x14ac:dyDescent="0.2">
      <c r="A65" s="266" t="s">
        <v>21</v>
      </c>
      <c r="B65" s="269">
        <v>1234.32</v>
      </c>
      <c r="C65" s="269">
        <v>25500</v>
      </c>
      <c r="D65" s="269">
        <v>1234.32</v>
      </c>
      <c r="E65" s="270">
        <v>19100</v>
      </c>
      <c r="F65" s="268"/>
      <c r="G65" s="268">
        <v>1</v>
      </c>
      <c r="H65" s="268"/>
      <c r="I65" s="268">
        <v>2</v>
      </c>
      <c r="J65" s="268">
        <v>2</v>
      </c>
      <c r="K65" s="268">
        <v>2</v>
      </c>
      <c r="L65" s="268"/>
      <c r="M65" s="268"/>
    </row>
    <row r="66" spans="1:13" x14ac:dyDescent="0.2">
      <c r="A66" s="266" t="s">
        <v>22</v>
      </c>
      <c r="B66" s="269">
        <v>2503</v>
      </c>
      <c r="C66" s="269">
        <v>1880</v>
      </c>
      <c r="D66" s="269">
        <v>2412</v>
      </c>
      <c r="E66" s="267">
        <v>680</v>
      </c>
      <c r="F66" s="268">
        <v>1</v>
      </c>
      <c r="G66" s="268"/>
      <c r="H66" s="268">
        <v>2</v>
      </c>
      <c r="I66" s="268">
        <v>2</v>
      </c>
      <c r="J66" s="268">
        <v>1</v>
      </c>
      <c r="K66" s="268">
        <v>1</v>
      </c>
      <c r="L66" s="268">
        <v>1</v>
      </c>
      <c r="M66" s="268"/>
    </row>
    <row r="67" spans="1:13" x14ac:dyDescent="0.2">
      <c r="A67" s="266" t="s">
        <v>23</v>
      </c>
      <c r="B67" s="269">
        <v>5600</v>
      </c>
      <c r="C67" s="269">
        <v>7250</v>
      </c>
      <c r="D67" s="269">
        <v>5600</v>
      </c>
      <c r="E67" s="269">
        <v>7500</v>
      </c>
      <c r="F67" s="268">
        <v>1</v>
      </c>
      <c r="G67" s="268"/>
      <c r="H67" s="268"/>
      <c r="I67" s="268">
        <v>2</v>
      </c>
      <c r="J67" s="268"/>
      <c r="K67" s="268"/>
      <c r="L67" s="268">
        <v>2</v>
      </c>
      <c r="M67" s="268">
        <v>1</v>
      </c>
    </row>
    <row r="68" spans="1:13" x14ac:dyDescent="0.2">
      <c r="A68" s="266" t="s">
        <v>24</v>
      </c>
      <c r="B68" s="269">
        <v>43500</v>
      </c>
      <c r="C68" s="269">
        <v>2300</v>
      </c>
      <c r="D68" s="269">
        <v>3500</v>
      </c>
      <c r="E68" s="267"/>
      <c r="F68" s="268"/>
      <c r="G68" s="268"/>
      <c r="H68" s="268"/>
      <c r="I68" s="268">
        <v>1</v>
      </c>
      <c r="J68" s="268">
        <v>1</v>
      </c>
      <c r="K68" s="268"/>
      <c r="L68" s="268">
        <v>1</v>
      </c>
      <c r="M68" s="268"/>
    </row>
    <row r="69" spans="1:13" x14ac:dyDescent="0.2">
      <c r="A69" s="266" t="s">
        <v>25</v>
      </c>
      <c r="B69" s="269">
        <v>1800</v>
      </c>
      <c r="C69" s="270">
        <v>350</v>
      </c>
      <c r="D69" s="269">
        <v>600</v>
      </c>
      <c r="E69" s="270">
        <v>350</v>
      </c>
      <c r="F69" s="268"/>
      <c r="G69" s="268"/>
      <c r="H69" s="268">
        <v>1</v>
      </c>
      <c r="I69" s="268"/>
      <c r="J69" s="268">
        <v>1</v>
      </c>
      <c r="K69" s="268"/>
      <c r="L69" s="268">
        <v>1</v>
      </c>
      <c r="M69" s="268"/>
    </row>
    <row r="70" spans="1:13" x14ac:dyDescent="0.2">
      <c r="A70" s="266" t="s">
        <v>26</v>
      </c>
      <c r="B70" s="269">
        <v>4400</v>
      </c>
      <c r="C70" s="270"/>
      <c r="D70" s="269">
        <v>4400</v>
      </c>
      <c r="E70" s="269">
        <v>10000</v>
      </c>
      <c r="F70" s="268">
        <v>1</v>
      </c>
      <c r="G70" s="268"/>
      <c r="H70" s="268">
        <v>1</v>
      </c>
      <c r="I70" s="268"/>
      <c r="J70" s="268"/>
      <c r="K70" s="268"/>
      <c r="L70" s="268">
        <v>2</v>
      </c>
      <c r="M70" s="268">
        <v>1</v>
      </c>
    </row>
    <row r="71" spans="1:13" x14ac:dyDescent="0.2">
      <c r="A71" s="266" t="s">
        <v>27</v>
      </c>
      <c r="B71" s="269">
        <v>2770</v>
      </c>
      <c r="C71" s="269">
        <v>4550</v>
      </c>
      <c r="D71" s="269">
        <v>500</v>
      </c>
      <c r="E71" s="270">
        <v>4500</v>
      </c>
      <c r="F71" s="268"/>
      <c r="G71" s="268"/>
      <c r="H71" s="268">
        <v>1</v>
      </c>
      <c r="I71" s="268">
        <v>2</v>
      </c>
      <c r="J71" s="268">
        <v>3</v>
      </c>
      <c r="K71" s="268"/>
      <c r="L71" s="268"/>
      <c r="M71" s="268"/>
    </row>
    <row r="72" spans="1:13" x14ac:dyDescent="0.2">
      <c r="A72" s="266" t="s">
        <v>28</v>
      </c>
      <c r="B72" s="269">
        <v>7900</v>
      </c>
      <c r="C72" s="269">
        <v>13800</v>
      </c>
      <c r="D72" s="269">
        <v>7900</v>
      </c>
      <c r="E72" s="269">
        <v>3300</v>
      </c>
      <c r="F72" s="268">
        <v>1</v>
      </c>
      <c r="G72" s="268"/>
      <c r="H72" s="268">
        <v>2</v>
      </c>
      <c r="I72" s="268">
        <v>2</v>
      </c>
      <c r="J72" s="268"/>
      <c r="K72" s="268">
        <v>1</v>
      </c>
      <c r="L72" s="268">
        <v>1</v>
      </c>
      <c r="M72" s="268">
        <v>3</v>
      </c>
    </row>
    <row r="73" spans="1:13" x14ac:dyDescent="0.2">
      <c r="A73" s="266" t="s">
        <v>29</v>
      </c>
      <c r="B73" s="269">
        <v>2000</v>
      </c>
      <c r="C73" s="270">
        <v>3000</v>
      </c>
      <c r="D73" s="269">
        <v>2000</v>
      </c>
      <c r="E73" s="270">
        <v>11000</v>
      </c>
      <c r="F73" s="268"/>
      <c r="G73" s="268"/>
      <c r="H73" s="268">
        <v>1</v>
      </c>
      <c r="I73" s="268"/>
      <c r="J73" s="268"/>
      <c r="K73" s="268"/>
      <c r="L73" s="268"/>
      <c r="M73" s="268">
        <v>2</v>
      </c>
    </row>
    <row r="74" spans="1:13" x14ac:dyDescent="0.2">
      <c r="A74" s="266" t="s">
        <v>30</v>
      </c>
      <c r="B74" s="269">
        <v>3372</v>
      </c>
      <c r="C74" s="269"/>
      <c r="D74" s="269">
        <v>1683</v>
      </c>
      <c r="E74" s="269"/>
      <c r="F74" s="268">
        <v>1</v>
      </c>
      <c r="G74" s="268"/>
      <c r="H74" s="268"/>
      <c r="I74" s="268"/>
      <c r="J74" s="268"/>
      <c r="K74" s="268"/>
      <c r="L74" s="268">
        <v>2</v>
      </c>
      <c r="M74" s="268"/>
    </row>
    <row r="75" spans="1:13" x14ac:dyDescent="0.2">
      <c r="A75" s="266" t="s">
        <v>31</v>
      </c>
      <c r="B75" s="269">
        <v>2730</v>
      </c>
      <c r="C75" s="269">
        <v>6600</v>
      </c>
      <c r="D75" s="269">
        <v>2730</v>
      </c>
      <c r="E75" s="269">
        <v>4800</v>
      </c>
      <c r="F75" s="268"/>
      <c r="G75" s="268">
        <v>1</v>
      </c>
      <c r="H75" s="268">
        <v>2</v>
      </c>
      <c r="I75" s="268">
        <v>2</v>
      </c>
      <c r="J75" s="268">
        <v>2</v>
      </c>
      <c r="K75" s="268">
        <v>1</v>
      </c>
      <c r="L75" s="268">
        <v>1</v>
      </c>
      <c r="M75" s="268"/>
    </row>
    <row r="76" spans="1:13" x14ac:dyDescent="0.2">
      <c r="A76" s="266" t="s">
        <v>32</v>
      </c>
      <c r="B76" s="269">
        <v>1600</v>
      </c>
      <c r="C76" s="269">
        <v>13890</v>
      </c>
      <c r="D76" s="269">
        <v>1600</v>
      </c>
      <c r="E76" s="269">
        <v>2790</v>
      </c>
      <c r="F76" s="268">
        <v>1</v>
      </c>
      <c r="G76" s="268">
        <v>1</v>
      </c>
      <c r="H76" s="268">
        <v>1</v>
      </c>
      <c r="I76" s="268">
        <v>1</v>
      </c>
      <c r="J76" s="268"/>
      <c r="K76" s="268">
        <v>4</v>
      </c>
      <c r="L76" s="268"/>
      <c r="M76" s="268">
        <v>2</v>
      </c>
    </row>
    <row r="77" spans="1:13" x14ac:dyDescent="0.2">
      <c r="A77" s="266" t="s">
        <v>33</v>
      </c>
      <c r="B77" s="269">
        <v>25000</v>
      </c>
      <c r="C77" s="270">
        <v>8400</v>
      </c>
      <c r="D77" s="269"/>
      <c r="E77" s="270">
        <v>6700</v>
      </c>
      <c r="F77" s="268"/>
      <c r="G77" s="268">
        <v>1</v>
      </c>
      <c r="H77" s="268"/>
      <c r="I77" s="268"/>
      <c r="J77" s="271">
        <v>1</v>
      </c>
      <c r="K77" s="271"/>
      <c r="L77" s="268"/>
      <c r="M77" s="268">
        <v>4</v>
      </c>
    </row>
    <row r="78" spans="1:13" x14ac:dyDescent="0.2">
      <c r="A78" s="266" t="s">
        <v>34</v>
      </c>
      <c r="B78" s="269">
        <v>3500</v>
      </c>
      <c r="C78" s="269">
        <v>45200</v>
      </c>
      <c r="D78" s="269">
        <v>3850</v>
      </c>
      <c r="E78" s="270">
        <v>11500</v>
      </c>
      <c r="F78" s="271"/>
      <c r="G78" s="271"/>
      <c r="H78" s="271">
        <v>2</v>
      </c>
      <c r="I78" s="271">
        <v>2</v>
      </c>
      <c r="J78" s="273">
        <v>8</v>
      </c>
      <c r="K78" s="273">
        <v>1</v>
      </c>
      <c r="L78" s="271">
        <v>2</v>
      </c>
      <c r="M78" s="271"/>
    </row>
    <row r="79" spans="1:13" x14ac:dyDescent="0.2">
      <c r="A79" s="268" t="s">
        <v>35</v>
      </c>
      <c r="B79" s="272">
        <v>32500</v>
      </c>
      <c r="C79" s="272">
        <v>66532</v>
      </c>
      <c r="D79" s="272">
        <v>12250</v>
      </c>
      <c r="E79" s="272">
        <v>34500</v>
      </c>
      <c r="F79" s="273">
        <v>1</v>
      </c>
      <c r="G79" s="273">
        <v>3</v>
      </c>
      <c r="H79" s="273">
        <v>8</v>
      </c>
      <c r="I79" s="273">
        <v>17</v>
      </c>
      <c r="J79" s="274">
        <v>4</v>
      </c>
      <c r="K79" s="274">
        <v>17</v>
      </c>
      <c r="L79" s="273">
        <v>2</v>
      </c>
      <c r="M79" s="273">
        <v>4</v>
      </c>
    </row>
    <row r="80" spans="1:13" x14ac:dyDescent="0.2">
      <c r="A80" s="266" t="s">
        <v>49</v>
      </c>
      <c r="B80" s="269">
        <v>20200</v>
      </c>
      <c r="C80" s="269">
        <v>22000</v>
      </c>
      <c r="D80" s="269">
        <v>9200</v>
      </c>
      <c r="E80" s="269">
        <v>35000</v>
      </c>
      <c r="F80" s="274"/>
      <c r="G80" s="274"/>
      <c r="H80" s="274"/>
      <c r="I80" s="274"/>
      <c r="J80" s="271"/>
      <c r="K80" s="271"/>
      <c r="L80" s="274">
        <v>3</v>
      </c>
      <c r="M80" s="274"/>
    </row>
    <row r="81" spans="1:13" x14ac:dyDescent="0.2">
      <c r="A81" s="266" t="s">
        <v>36</v>
      </c>
      <c r="B81" s="269">
        <v>950</v>
      </c>
      <c r="C81" s="282">
        <v>1000</v>
      </c>
      <c r="D81" s="269">
        <v>500</v>
      </c>
      <c r="E81" s="275">
        <v>2500</v>
      </c>
      <c r="F81" s="271"/>
      <c r="G81" s="271"/>
      <c r="H81" s="271"/>
      <c r="I81" s="271">
        <v>3</v>
      </c>
      <c r="J81" s="271"/>
      <c r="K81" s="271"/>
      <c r="L81" s="271"/>
      <c r="M81" s="271"/>
    </row>
    <row r="82" spans="1:13" ht="64.5" customHeight="1" x14ac:dyDescent="0.2">
      <c r="A82" s="276" t="s">
        <v>38</v>
      </c>
      <c r="B82" s="277">
        <f>B65+B66+B67+B68+B69+B70+B71+B72+B73+B74+B75+B76+B77+B78+B79+B80+B81</f>
        <v>161559.32</v>
      </c>
      <c r="C82" s="277">
        <f>C65+C66+C67+C68+C69+C70+C71+C72+C73+C74+C75+C76+C77+C78+C79+C80+C81</f>
        <v>222252</v>
      </c>
      <c r="D82" s="279">
        <f>D65+D66+D67+D68+D69+D70+D71+D72+D73+D74+D75+D76+D77+D78+D79+D80+D81</f>
        <v>59959.32</v>
      </c>
      <c r="E82" s="241">
        <f>E65+E66++E67+E68+E69+E70+E71+E72+E73+E74+E75+E76++E77+E78+E79+E80+E81</f>
        <v>154220</v>
      </c>
      <c r="F82" s="274">
        <f>F65+F66+F67+F68+F69+F70+F71+F72+F73+F74+F75+F76+F77+F78+F79+F80+F81</f>
        <v>7</v>
      </c>
      <c r="G82" s="274">
        <f t="shared" ref="G82:M82" si="2">G65+G66+G67+G68+G69+G70+G71+G72+G73+G74+G75+G76+G77+G78+G79+G80+G81</f>
        <v>7</v>
      </c>
      <c r="H82" s="274">
        <f t="shared" si="2"/>
        <v>21</v>
      </c>
      <c r="I82" s="274">
        <f t="shared" si="2"/>
        <v>36</v>
      </c>
      <c r="J82" s="274">
        <f>J65+J66+J67+J68+J69+J70+J71+J72+J73+J74+J75+J76+J77+J78+J79+J80+J81</f>
        <v>23</v>
      </c>
      <c r="K82" s="274">
        <f t="shared" si="2"/>
        <v>27</v>
      </c>
      <c r="L82" s="274">
        <f t="shared" si="2"/>
        <v>18</v>
      </c>
      <c r="M82" s="274">
        <f t="shared" si="2"/>
        <v>17</v>
      </c>
    </row>
    <row r="83" spans="1:13" x14ac:dyDescent="0.2">
      <c r="A83" s="266" t="s">
        <v>39</v>
      </c>
      <c r="B83" s="280">
        <f>SUM(B65:B81)</f>
        <v>161559.32</v>
      </c>
      <c r="C83" s="280">
        <f>C82-B82</f>
        <v>60692.679999999993</v>
      </c>
      <c r="D83" s="270"/>
      <c r="E83" s="280">
        <f>E82-D82</f>
        <v>94260.68</v>
      </c>
      <c r="F83" s="268"/>
      <c r="G83" s="281">
        <f>G82-F82</f>
        <v>0</v>
      </c>
      <c r="H83" s="268"/>
      <c r="I83" s="281">
        <f>I82-H82</f>
        <v>15</v>
      </c>
      <c r="J83" s="268"/>
      <c r="K83" s="281">
        <f>K82-J82</f>
        <v>4</v>
      </c>
      <c r="L83" s="268"/>
      <c r="M83" s="281">
        <f>M82-L82</f>
        <v>-1</v>
      </c>
    </row>
    <row r="84" spans="1:13" x14ac:dyDescent="0.2">
      <c r="A84" s="266" t="s">
        <v>40</v>
      </c>
      <c r="B84" s="266">
        <f>SUM(B65:B83)</f>
        <v>484677.96</v>
      </c>
      <c r="C84" s="280">
        <f>C82*100/B82*100</f>
        <v>13756.680827822251</v>
      </c>
      <c r="D84" s="280">
        <f>SUM(D65:D83)</f>
        <v>119918.64</v>
      </c>
      <c r="E84" s="280">
        <f>E82*100/D82-100</f>
        <v>157.20772016760696</v>
      </c>
      <c r="F84" s="281"/>
      <c r="G84" s="281">
        <f>G82*100/F82-100</f>
        <v>0</v>
      </c>
      <c r="H84" s="281"/>
      <c r="I84" s="281">
        <f>I82*100/H82-100</f>
        <v>71.428571428571416</v>
      </c>
      <c r="J84" s="281"/>
      <c r="K84" s="281">
        <f>K82*100/J82-100</f>
        <v>17.391304347826093</v>
      </c>
      <c r="L84" s="281"/>
      <c r="M84" s="281">
        <f>M82*100/L82-100</f>
        <v>-5.5555555555555571</v>
      </c>
    </row>
    <row r="85" spans="1:13" x14ac:dyDescent="0.2">
      <c r="C85" s="265"/>
      <c r="D85" s="265"/>
      <c r="E85" s="265"/>
    </row>
    <row r="86" spans="1:13" x14ac:dyDescent="0.2">
      <c r="C86" s="265"/>
      <c r="D86" s="265"/>
      <c r="E86" s="265"/>
    </row>
    <row r="87" spans="1:13" x14ac:dyDescent="0.2">
      <c r="C87" s="265"/>
      <c r="D87" s="283" t="s">
        <v>94</v>
      </c>
      <c r="E87" s="283"/>
      <c r="F87" s="284"/>
      <c r="G87" s="284"/>
      <c r="H87" s="284"/>
      <c r="I87" s="284"/>
    </row>
    <row r="88" spans="1:13" x14ac:dyDescent="0.2">
      <c r="C88" s="265"/>
      <c r="D88" s="283"/>
      <c r="E88" s="283" t="s">
        <v>277</v>
      </c>
      <c r="F88" s="284"/>
      <c r="G88" s="284"/>
      <c r="H88" s="284"/>
      <c r="I88" s="284"/>
    </row>
    <row r="91" spans="1:13" x14ac:dyDescent="0.2">
      <c r="A91" s="263">
        <v>42129</v>
      </c>
      <c r="C91" s="265"/>
      <c r="D91" s="265"/>
      <c r="E91" s="265"/>
      <c r="H91" s="264" t="s">
        <v>96</v>
      </c>
    </row>
    <row r="92" spans="1:13" x14ac:dyDescent="0.2">
      <c r="A92" s="357"/>
      <c r="B92" s="356" t="s">
        <v>95</v>
      </c>
      <c r="C92" s="356"/>
      <c r="D92" s="356"/>
      <c r="E92" s="356"/>
      <c r="F92" s="360" t="s">
        <v>43</v>
      </c>
      <c r="G92" s="360"/>
      <c r="H92" s="360" t="s">
        <v>44</v>
      </c>
      <c r="I92" s="360"/>
      <c r="J92" s="360" t="s">
        <v>45</v>
      </c>
      <c r="K92" s="360"/>
      <c r="L92" s="360" t="s">
        <v>46</v>
      </c>
      <c r="M92" s="360"/>
    </row>
    <row r="93" spans="1:13" x14ac:dyDescent="0.2">
      <c r="A93" s="358"/>
      <c r="B93" s="356" t="s">
        <v>47</v>
      </c>
      <c r="C93" s="356"/>
      <c r="D93" s="356" t="s">
        <v>48</v>
      </c>
      <c r="E93" s="356"/>
      <c r="F93" s="360"/>
      <c r="G93" s="360"/>
      <c r="H93" s="360"/>
      <c r="I93" s="360"/>
      <c r="J93" s="360"/>
      <c r="K93" s="360"/>
      <c r="L93" s="360"/>
      <c r="M93" s="360"/>
    </row>
    <row r="94" spans="1:13" x14ac:dyDescent="0.2">
      <c r="A94" s="359"/>
      <c r="B94" s="261">
        <v>2014</v>
      </c>
      <c r="C94" s="261">
        <v>2015</v>
      </c>
      <c r="D94" s="261">
        <v>2014</v>
      </c>
      <c r="E94" s="261">
        <v>2015</v>
      </c>
      <c r="F94" s="261">
        <v>2014</v>
      </c>
      <c r="G94" s="262">
        <v>2015</v>
      </c>
      <c r="H94" s="261">
        <v>2014</v>
      </c>
      <c r="I94" s="262">
        <v>2015</v>
      </c>
      <c r="J94" s="261">
        <v>2014</v>
      </c>
      <c r="K94" s="262">
        <v>2015</v>
      </c>
      <c r="L94" s="261">
        <v>2014</v>
      </c>
      <c r="M94" s="262">
        <v>2015</v>
      </c>
    </row>
    <row r="95" spans="1:13" x14ac:dyDescent="0.2">
      <c r="A95" s="266" t="s">
        <v>21</v>
      </c>
      <c r="B95" s="269">
        <v>12635</v>
      </c>
      <c r="C95" s="269">
        <v>25500</v>
      </c>
      <c r="D95" s="269">
        <v>1234.32</v>
      </c>
      <c r="E95" s="270">
        <v>19100</v>
      </c>
      <c r="F95" s="268"/>
      <c r="G95" s="268">
        <v>1</v>
      </c>
      <c r="H95" s="268"/>
      <c r="I95" s="268">
        <v>2</v>
      </c>
      <c r="J95" s="268">
        <v>2</v>
      </c>
      <c r="K95" s="268">
        <v>2</v>
      </c>
      <c r="L95" s="268">
        <v>4</v>
      </c>
      <c r="M95" s="268"/>
    </row>
    <row r="96" spans="1:13" x14ac:dyDescent="0.2">
      <c r="A96" s="266" t="s">
        <v>22</v>
      </c>
      <c r="B96" s="269">
        <v>2503</v>
      </c>
      <c r="C96" s="269">
        <v>1880</v>
      </c>
      <c r="D96" s="269">
        <v>2412</v>
      </c>
      <c r="E96" s="267">
        <v>680</v>
      </c>
      <c r="F96" s="268">
        <v>1</v>
      </c>
      <c r="G96" s="268"/>
      <c r="H96" s="268">
        <v>4</v>
      </c>
      <c r="I96" s="268">
        <v>2</v>
      </c>
      <c r="J96" s="268">
        <v>1</v>
      </c>
      <c r="K96" s="268">
        <v>2</v>
      </c>
      <c r="L96" s="268">
        <v>1</v>
      </c>
      <c r="M96" s="268"/>
    </row>
    <row r="97" spans="1:13" x14ac:dyDescent="0.2">
      <c r="A97" s="266" t="s">
        <v>23</v>
      </c>
      <c r="B97" s="269">
        <v>5600</v>
      </c>
      <c r="C97" s="269">
        <v>7750</v>
      </c>
      <c r="D97" s="269">
        <v>5600</v>
      </c>
      <c r="E97" s="269">
        <v>8000</v>
      </c>
      <c r="F97" s="268"/>
      <c r="G97" s="268"/>
      <c r="H97" s="268"/>
      <c r="I97" s="268">
        <v>4</v>
      </c>
      <c r="J97" s="268"/>
      <c r="K97" s="268">
        <v>4</v>
      </c>
      <c r="L97" s="268">
        <v>2</v>
      </c>
      <c r="M97" s="268">
        <v>1</v>
      </c>
    </row>
    <row r="98" spans="1:13" x14ac:dyDescent="0.2">
      <c r="A98" s="266" t="s">
        <v>24</v>
      </c>
      <c r="B98" s="269">
        <v>49000</v>
      </c>
      <c r="C98" s="269">
        <v>2300</v>
      </c>
      <c r="D98" s="269">
        <v>3500</v>
      </c>
      <c r="E98" s="267"/>
      <c r="F98" s="268"/>
      <c r="G98" s="268"/>
      <c r="H98" s="268"/>
      <c r="I98" s="268">
        <v>1</v>
      </c>
      <c r="J98" s="268">
        <v>1</v>
      </c>
      <c r="K98" s="268">
        <v>1</v>
      </c>
      <c r="L98" s="268">
        <v>2</v>
      </c>
      <c r="M98" s="268"/>
    </row>
    <row r="99" spans="1:13" x14ac:dyDescent="0.2">
      <c r="A99" s="266" t="s">
        <v>25</v>
      </c>
      <c r="B99" s="269">
        <v>5200</v>
      </c>
      <c r="C99" s="270">
        <v>350</v>
      </c>
      <c r="D99" s="269">
        <v>600</v>
      </c>
      <c r="E99" s="270">
        <v>350</v>
      </c>
      <c r="F99" s="268"/>
      <c r="G99" s="268"/>
      <c r="H99" s="268">
        <v>4</v>
      </c>
      <c r="I99" s="268"/>
      <c r="J99" s="268">
        <v>1</v>
      </c>
      <c r="K99" s="268"/>
      <c r="L99" s="268">
        <v>1</v>
      </c>
      <c r="M99" s="268"/>
    </row>
    <row r="100" spans="1:13" x14ac:dyDescent="0.2">
      <c r="A100" s="266" t="s">
        <v>26</v>
      </c>
      <c r="B100" s="269">
        <v>6900</v>
      </c>
      <c r="C100" s="270"/>
      <c r="D100" s="269">
        <v>4400</v>
      </c>
      <c r="E100" s="269">
        <v>10000</v>
      </c>
      <c r="F100" s="268">
        <v>1</v>
      </c>
      <c r="G100" s="268"/>
      <c r="H100" s="268">
        <v>2</v>
      </c>
      <c r="I100" s="268"/>
      <c r="J100" s="268"/>
      <c r="K100" s="268"/>
      <c r="L100" s="268">
        <v>2</v>
      </c>
      <c r="M100" s="268">
        <v>1</v>
      </c>
    </row>
    <row r="101" spans="1:13" x14ac:dyDescent="0.2">
      <c r="A101" s="266" t="s">
        <v>27</v>
      </c>
      <c r="B101" s="269">
        <v>6780</v>
      </c>
      <c r="C101" s="269">
        <v>4550</v>
      </c>
      <c r="D101" s="269">
        <v>500</v>
      </c>
      <c r="E101" s="270">
        <v>4500</v>
      </c>
      <c r="F101" s="268">
        <v>1</v>
      </c>
      <c r="G101" s="268"/>
      <c r="H101" s="268">
        <v>2</v>
      </c>
      <c r="I101" s="268">
        <v>2</v>
      </c>
      <c r="J101" s="268">
        <v>3</v>
      </c>
      <c r="K101" s="268">
        <v>1</v>
      </c>
      <c r="L101" s="268"/>
      <c r="M101" s="268"/>
    </row>
    <row r="102" spans="1:13" x14ac:dyDescent="0.2">
      <c r="A102" s="266" t="s">
        <v>28</v>
      </c>
      <c r="B102" s="269">
        <v>15200</v>
      </c>
      <c r="C102" s="269">
        <v>13800</v>
      </c>
      <c r="D102" s="269">
        <v>7900</v>
      </c>
      <c r="E102" s="269">
        <v>3300</v>
      </c>
      <c r="F102" s="268"/>
      <c r="G102" s="268"/>
      <c r="H102" s="268">
        <v>6</v>
      </c>
      <c r="I102" s="268">
        <v>4</v>
      </c>
      <c r="J102" s="268">
        <v>3</v>
      </c>
      <c r="K102" s="268">
        <v>3</v>
      </c>
      <c r="L102" s="268">
        <v>1</v>
      </c>
      <c r="M102" s="268">
        <v>3</v>
      </c>
    </row>
    <row r="103" spans="1:13" x14ac:dyDescent="0.2">
      <c r="A103" s="266" t="s">
        <v>29</v>
      </c>
      <c r="B103" s="269">
        <v>3800</v>
      </c>
      <c r="C103" s="270">
        <v>3970</v>
      </c>
      <c r="D103" s="269">
        <v>2000</v>
      </c>
      <c r="E103" s="270">
        <v>11970</v>
      </c>
      <c r="F103" s="268">
        <v>1</v>
      </c>
      <c r="G103" s="268"/>
      <c r="H103" s="268">
        <v>1</v>
      </c>
      <c r="I103" s="268"/>
      <c r="J103" s="268"/>
      <c r="K103" s="268"/>
      <c r="L103" s="268"/>
      <c r="M103" s="268">
        <v>2</v>
      </c>
    </row>
    <row r="104" spans="1:13" x14ac:dyDescent="0.2">
      <c r="A104" s="266" t="s">
        <v>30</v>
      </c>
      <c r="B104" s="269">
        <v>3372</v>
      </c>
      <c r="C104" s="269"/>
      <c r="D104" s="269">
        <v>1683</v>
      </c>
      <c r="E104" s="269"/>
      <c r="F104" s="268"/>
      <c r="G104" s="268"/>
      <c r="H104" s="268"/>
      <c r="I104" s="268"/>
      <c r="J104" s="268">
        <v>2</v>
      </c>
      <c r="K104" s="268"/>
      <c r="L104" s="268">
        <v>2</v>
      </c>
      <c r="M104" s="268"/>
    </row>
    <row r="105" spans="1:13" x14ac:dyDescent="0.2">
      <c r="A105" s="266" t="s">
        <v>31</v>
      </c>
      <c r="B105" s="269">
        <v>2730</v>
      </c>
      <c r="C105" s="269">
        <v>6600</v>
      </c>
      <c r="D105" s="269">
        <v>2730</v>
      </c>
      <c r="E105" s="269">
        <v>4800</v>
      </c>
      <c r="F105" s="268"/>
      <c r="G105" s="268">
        <v>1</v>
      </c>
      <c r="H105" s="268">
        <v>2</v>
      </c>
      <c r="I105" s="268">
        <v>3</v>
      </c>
      <c r="J105" s="268"/>
      <c r="K105" s="268">
        <v>2</v>
      </c>
      <c r="L105" s="268">
        <v>1</v>
      </c>
      <c r="M105" s="268"/>
    </row>
    <row r="106" spans="1:13" x14ac:dyDescent="0.2">
      <c r="A106" s="266" t="s">
        <v>32</v>
      </c>
      <c r="B106" s="269">
        <v>2600</v>
      </c>
      <c r="C106" s="269">
        <v>15040</v>
      </c>
      <c r="D106" s="269">
        <v>1600</v>
      </c>
      <c r="E106" s="269">
        <v>3940</v>
      </c>
      <c r="F106" s="268"/>
      <c r="G106" s="268">
        <v>1</v>
      </c>
      <c r="H106" s="268">
        <v>1</v>
      </c>
      <c r="I106" s="268">
        <v>4</v>
      </c>
      <c r="J106" s="268"/>
      <c r="K106" s="268">
        <v>4</v>
      </c>
      <c r="L106" s="268"/>
      <c r="M106" s="268">
        <v>2</v>
      </c>
    </row>
    <row r="107" spans="1:13" x14ac:dyDescent="0.2">
      <c r="A107" s="266" t="s">
        <v>33</v>
      </c>
      <c r="B107" s="269">
        <v>25000</v>
      </c>
      <c r="C107" s="270">
        <v>8400</v>
      </c>
      <c r="D107" s="269">
        <v>4000</v>
      </c>
      <c r="E107" s="270">
        <v>6700</v>
      </c>
      <c r="F107" s="268"/>
      <c r="G107" s="268">
        <v>1</v>
      </c>
      <c r="H107" s="268"/>
      <c r="I107" s="268">
        <v>2</v>
      </c>
      <c r="J107" s="271">
        <v>1</v>
      </c>
      <c r="K107" s="271">
        <v>2</v>
      </c>
      <c r="L107" s="268"/>
      <c r="M107" s="268">
        <v>4</v>
      </c>
    </row>
    <row r="108" spans="1:13" x14ac:dyDescent="0.2">
      <c r="A108" s="266" t="s">
        <v>34</v>
      </c>
      <c r="B108" s="269">
        <v>3500</v>
      </c>
      <c r="C108" s="269">
        <v>45200</v>
      </c>
      <c r="D108" s="269">
        <v>3850</v>
      </c>
      <c r="E108" s="270">
        <v>11500</v>
      </c>
      <c r="F108" s="271"/>
      <c r="G108" s="271"/>
      <c r="H108" s="271">
        <v>2</v>
      </c>
      <c r="I108" s="271">
        <v>2</v>
      </c>
      <c r="J108" s="273">
        <v>8</v>
      </c>
      <c r="K108" s="273">
        <v>1</v>
      </c>
      <c r="L108" s="271">
        <v>2</v>
      </c>
      <c r="M108" s="271"/>
    </row>
    <row r="109" spans="1:13" x14ac:dyDescent="0.2">
      <c r="A109" s="268" t="s">
        <v>35</v>
      </c>
      <c r="B109" s="272">
        <v>48500</v>
      </c>
      <c r="C109" s="272">
        <v>69352</v>
      </c>
      <c r="D109" s="272">
        <v>12250</v>
      </c>
      <c r="E109" s="272">
        <v>37320</v>
      </c>
      <c r="F109" s="273">
        <v>1</v>
      </c>
      <c r="G109" s="273">
        <v>1</v>
      </c>
      <c r="H109" s="273">
        <v>12</v>
      </c>
      <c r="I109" s="273">
        <v>19</v>
      </c>
      <c r="J109" s="274">
        <v>5</v>
      </c>
      <c r="K109" s="274">
        <v>17</v>
      </c>
      <c r="L109" s="273">
        <v>5</v>
      </c>
      <c r="M109" s="273">
        <v>4</v>
      </c>
    </row>
    <row r="110" spans="1:13" x14ac:dyDescent="0.2">
      <c r="A110" s="266" t="s">
        <v>49</v>
      </c>
      <c r="B110" s="269">
        <v>21890</v>
      </c>
      <c r="C110" s="269">
        <v>22000</v>
      </c>
      <c r="D110" s="269">
        <v>9200</v>
      </c>
      <c r="E110" s="269">
        <v>35000</v>
      </c>
      <c r="F110" s="274"/>
      <c r="G110" s="274"/>
      <c r="H110" s="274">
        <v>1</v>
      </c>
      <c r="I110" s="274">
        <v>2</v>
      </c>
      <c r="J110" s="271"/>
      <c r="K110" s="271">
        <v>2</v>
      </c>
      <c r="L110" s="274">
        <v>3</v>
      </c>
      <c r="M110" s="274"/>
    </row>
    <row r="111" spans="1:13" x14ac:dyDescent="0.2">
      <c r="A111" s="266" t="s">
        <v>36</v>
      </c>
      <c r="B111" s="269">
        <v>3500</v>
      </c>
      <c r="C111" s="282">
        <v>1325</v>
      </c>
      <c r="D111" s="269">
        <v>500</v>
      </c>
      <c r="E111" s="285">
        <v>679</v>
      </c>
      <c r="F111" s="271"/>
      <c r="G111" s="271"/>
      <c r="H111" s="271"/>
      <c r="I111" s="271">
        <v>4</v>
      </c>
      <c r="J111" s="271"/>
      <c r="K111" s="271">
        <v>1</v>
      </c>
      <c r="L111" s="271"/>
      <c r="M111" s="271"/>
    </row>
    <row r="112" spans="1:13" ht="53.25" customHeight="1" x14ac:dyDescent="0.2">
      <c r="A112" s="276" t="s">
        <v>38</v>
      </c>
      <c r="B112" s="277">
        <f>B95+B96+B97+B98+B99+B100+B101+B102+B103+B104+B105+B106+B107+B108+B109+B110+B111</f>
        <v>218710</v>
      </c>
      <c r="C112" s="277">
        <f>C95+C96+C97+C98+C99+C100+C101+C102+C103+C104+C105+C106+C107+C108+C109+C110+C111</f>
        <v>228017</v>
      </c>
      <c r="D112" s="279">
        <f>D95+D96+D97+D98+D99+D100+D101+D102+D103+D104+D105+D106+D107+D108+D109+D110+D111</f>
        <v>63959.32</v>
      </c>
      <c r="E112" s="286">
        <f>E95+E96++E97+E98+E99+E100+E101+E102+E103+E104+E105+E106++E107+E108+E109+E110+E111</f>
        <v>157839</v>
      </c>
      <c r="F112" s="274">
        <f>F95+F96+F97+F98+F99+F100+F101+F102+F103+F104+F105+F106+F107+F108+F109+F110+F111</f>
        <v>5</v>
      </c>
      <c r="G112" s="274">
        <f t="shared" ref="G112:M112" si="3">G95+G96+G97+G98+G99+G100+G101+G102+G103+G104+G105+G106+G107+G108+G109+G110+G111</f>
        <v>5</v>
      </c>
      <c r="H112" s="274">
        <f t="shared" si="3"/>
        <v>37</v>
      </c>
      <c r="I112" s="274">
        <f t="shared" si="3"/>
        <v>51</v>
      </c>
      <c r="J112" s="274">
        <f t="shared" si="3"/>
        <v>27</v>
      </c>
      <c r="K112" s="274">
        <f t="shared" si="3"/>
        <v>42</v>
      </c>
      <c r="L112" s="274">
        <f t="shared" si="3"/>
        <v>26</v>
      </c>
      <c r="M112" s="274">
        <f t="shared" si="3"/>
        <v>17</v>
      </c>
    </row>
    <row r="113" spans="1:13" x14ac:dyDescent="0.2">
      <c r="A113" s="266" t="s">
        <v>39</v>
      </c>
      <c r="B113" s="280">
        <f>SUM(B95:B111)</f>
        <v>218710</v>
      </c>
      <c r="C113" s="280">
        <f>C112-B112</f>
        <v>9307</v>
      </c>
      <c r="D113" s="270"/>
      <c r="E113" s="280">
        <f>E112-D112</f>
        <v>93879.679999999993</v>
      </c>
      <c r="F113" s="268"/>
      <c r="G113" s="281">
        <f>G112-F112</f>
        <v>0</v>
      </c>
      <c r="H113" s="268"/>
      <c r="I113" s="281">
        <f>I112-H112</f>
        <v>14</v>
      </c>
      <c r="J113" s="268"/>
      <c r="K113" s="281">
        <f>K112-J112</f>
        <v>15</v>
      </c>
      <c r="L113" s="268"/>
      <c r="M113" s="281">
        <f>M112-L112</f>
        <v>-9</v>
      </c>
    </row>
    <row r="114" spans="1:13" x14ac:dyDescent="0.2">
      <c r="A114" s="266" t="s">
        <v>40</v>
      </c>
      <c r="B114" s="266">
        <f>SUM(B95:B113)</f>
        <v>656130</v>
      </c>
      <c r="C114" s="280">
        <f>C112*100/B112*100</f>
        <v>10425.540670293996</v>
      </c>
      <c r="D114" s="280">
        <f>SUM(D95:D113)</f>
        <v>127918.64</v>
      </c>
      <c r="E114" s="280">
        <f>E112*100/D112-100</f>
        <v>146.78029722642455</v>
      </c>
      <c r="F114" s="281"/>
      <c r="G114" s="281">
        <f>G112*100/F112-100</f>
        <v>0</v>
      </c>
      <c r="H114" s="281"/>
      <c r="I114" s="281">
        <f>I112*100/H112-100</f>
        <v>37.837837837837839</v>
      </c>
      <c r="J114" s="281"/>
      <c r="K114" s="281">
        <f>K112*100/J112-100</f>
        <v>55.555555555555543</v>
      </c>
      <c r="L114" s="281"/>
      <c r="M114" s="281">
        <f>M112*100/L112-100</f>
        <v>-34.615384615384613</v>
      </c>
    </row>
    <row r="115" spans="1:13" x14ac:dyDescent="0.2">
      <c r="C115" s="265"/>
      <c r="D115" s="265"/>
      <c r="E115" s="265"/>
    </row>
    <row r="116" spans="1:13" x14ac:dyDescent="0.2">
      <c r="C116" s="265"/>
      <c r="D116" s="265"/>
      <c r="E116" s="265"/>
    </row>
    <row r="117" spans="1:13" x14ac:dyDescent="0.2">
      <c r="C117" s="265"/>
      <c r="D117" s="283" t="s">
        <v>94</v>
      </c>
      <c r="E117" s="283"/>
      <c r="F117" s="284"/>
      <c r="G117" s="284"/>
      <c r="H117" s="284"/>
      <c r="I117" s="284"/>
    </row>
    <row r="118" spans="1:13" x14ac:dyDescent="0.2">
      <c r="C118" s="265"/>
      <c r="D118" s="283"/>
      <c r="E118" s="283" t="s">
        <v>277</v>
      </c>
      <c r="F118" s="284"/>
      <c r="G118" s="284"/>
      <c r="H118" s="284"/>
      <c r="I118" s="284"/>
    </row>
    <row r="120" spans="1:13" x14ac:dyDescent="0.2">
      <c r="A120" s="263">
        <v>42159</v>
      </c>
      <c r="C120" s="265"/>
      <c r="D120" s="265"/>
      <c r="E120" s="265"/>
      <c r="H120" s="264" t="s">
        <v>241</v>
      </c>
    </row>
    <row r="121" spans="1:13" x14ac:dyDescent="0.2">
      <c r="A121" s="357"/>
      <c r="B121" s="356" t="s">
        <v>240</v>
      </c>
      <c r="C121" s="356"/>
      <c r="D121" s="356"/>
      <c r="E121" s="356"/>
      <c r="F121" s="356" t="s">
        <v>43</v>
      </c>
      <c r="G121" s="356"/>
      <c r="H121" s="356" t="s">
        <v>44</v>
      </c>
      <c r="I121" s="356"/>
      <c r="J121" s="356" t="s">
        <v>45</v>
      </c>
      <c r="K121" s="356"/>
      <c r="L121" s="356" t="s">
        <v>46</v>
      </c>
      <c r="M121" s="356"/>
    </row>
    <row r="122" spans="1:13" x14ac:dyDescent="0.2">
      <c r="A122" s="358"/>
      <c r="B122" s="356" t="s">
        <v>47</v>
      </c>
      <c r="C122" s="356"/>
      <c r="D122" s="356" t="s">
        <v>48</v>
      </c>
      <c r="E122" s="356"/>
      <c r="F122" s="356"/>
      <c r="G122" s="356"/>
      <c r="H122" s="356"/>
      <c r="I122" s="356"/>
      <c r="J122" s="356"/>
      <c r="K122" s="356"/>
      <c r="L122" s="356"/>
      <c r="M122" s="356"/>
    </row>
    <row r="123" spans="1:13" x14ac:dyDescent="0.2">
      <c r="A123" s="359"/>
      <c r="B123" s="261">
        <v>2014</v>
      </c>
      <c r="C123" s="261">
        <v>2015</v>
      </c>
      <c r="D123" s="261">
        <v>2014</v>
      </c>
      <c r="E123" s="261">
        <v>2015</v>
      </c>
      <c r="F123" s="262">
        <v>2014</v>
      </c>
      <c r="G123" s="262">
        <v>2015</v>
      </c>
      <c r="H123" s="262">
        <v>2014</v>
      </c>
      <c r="I123" s="262">
        <v>2015</v>
      </c>
      <c r="J123" s="262">
        <v>2014</v>
      </c>
      <c r="K123" s="262">
        <v>2015</v>
      </c>
      <c r="L123" s="262">
        <v>2014</v>
      </c>
      <c r="M123" s="262">
        <v>2015</v>
      </c>
    </row>
    <row r="124" spans="1:13" x14ac:dyDescent="0.2">
      <c r="A124" s="266" t="s">
        <v>21</v>
      </c>
      <c r="B124" s="269">
        <v>20581</v>
      </c>
      <c r="C124" s="269">
        <v>25500</v>
      </c>
      <c r="D124" s="269">
        <v>20581</v>
      </c>
      <c r="E124" s="270">
        <v>19100</v>
      </c>
      <c r="F124" s="268"/>
      <c r="G124" s="268">
        <v>1</v>
      </c>
      <c r="H124" s="268"/>
      <c r="I124" s="268">
        <v>3</v>
      </c>
      <c r="J124" s="268"/>
      <c r="K124" s="268">
        <v>2</v>
      </c>
      <c r="L124" s="268">
        <v>1</v>
      </c>
      <c r="M124" s="268"/>
    </row>
    <row r="125" spans="1:13" x14ac:dyDescent="0.2">
      <c r="A125" s="266" t="s">
        <v>22</v>
      </c>
      <c r="B125" s="269">
        <v>3503</v>
      </c>
      <c r="C125" s="269">
        <v>2060</v>
      </c>
      <c r="D125" s="269">
        <v>3503</v>
      </c>
      <c r="E125" s="267">
        <v>680</v>
      </c>
      <c r="F125" s="268"/>
      <c r="G125" s="268"/>
      <c r="H125" s="268">
        <v>3</v>
      </c>
      <c r="I125" s="268">
        <v>2</v>
      </c>
      <c r="J125" s="268">
        <v>1</v>
      </c>
      <c r="K125" s="268">
        <v>2</v>
      </c>
      <c r="L125" s="268"/>
      <c r="M125" s="268"/>
    </row>
    <row r="126" spans="1:13" x14ac:dyDescent="0.2">
      <c r="A126" s="266" t="s">
        <v>23</v>
      </c>
      <c r="B126" s="269">
        <v>6600</v>
      </c>
      <c r="C126" s="269">
        <v>8800</v>
      </c>
      <c r="D126" s="269">
        <v>6600</v>
      </c>
      <c r="E126" s="269">
        <v>8000</v>
      </c>
      <c r="F126" s="268">
        <v>1</v>
      </c>
      <c r="G126" s="268"/>
      <c r="H126" s="268">
        <v>1</v>
      </c>
      <c r="I126" s="268">
        <v>6</v>
      </c>
      <c r="J126" s="268">
        <v>1</v>
      </c>
      <c r="K126" s="268">
        <v>5</v>
      </c>
      <c r="L126" s="268">
        <v>1</v>
      </c>
      <c r="M126" s="268">
        <v>2</v>
      </c>
    </row>
    <row r="127" spans="1:13" x14ac:dyDescent="0.2">
      <c r="A127" s="266" t="s">
        <v>24</v>
      </c>
      <c r="B127" s="269">
        <v>43900</v>
      </c>
      <c r="C127" s="269">
        <v>2300</v>
      </c>
      <c r="D127" s="269">
        <v>43900</v>
      </c>
      <c r="E127" s="267"/>
      <c r="F127" s="268"/>
      <c r="G127" s="268"/>
      <c r="H127" s="268">
        <v>1</v>
      </c>
      <c r="I127" s="268">
        <v>1</v>
      </c>
      <c r="J127" s="268">
        <v>1</v>
      </c>
      <c r="K127" s="268">
        <v>1</v>
      </c>
      <c r="L127" s="268">
        <v>2</v>
      </c>
      <c r="M127" s="268"/>
    </row>
    <row r="128" spans="1:13" x14ac:dyDescent="0.2">
      <c r="A128" s="266" t="s">
        <v>25</v>
      </c>
      <c r="B128" s="269">
        <v>7200</v>
      </c>
      <c r="C128" s="270">
        <v>350</v>
      </c>
      <c r="D128" s="269">
        <v>7200</v>
      </c>
      <c r="E128" s="270">
        <v>350</v>
      </c>
      <c r="F128" s="268"/>
      <c r="G128" s="268"/>
      <c r="H128" s="268">
        <v>4</v>
      </c>
      <c r="I128" s="268"/>
      <c r="J128" s="268">
        <v>1</v>
      </c>
      <c r="K128" s="268"/>
      <c r="L128" s="268">
        <v>1</v>
      </c>
      <c r="M128" s="268"/>
    </row>
    <row r="129" spans="1:13" x14ac:dyDescent="0.2">
      <c r="A129" s="266" t="s">
        <v>26</v>
      </c>
      <c r="B129" s="269">
        <v>8440</v>
      </c>
      <c r="C129" s="270">
        <v>10000</v>
      </c>
      <c r="D129" s="269">
        <v>8440</v>
      </c>
      <c r="E129" s="269">
        <v>10000</v>
      </c>
      <c r="F129" s="268"/>
      <c r="G129" s="268"/>
      <c r="H129" s="268">
        <v>1</v>
      </c>
      <c r="I129" s="268">
        <v>1</v>
      </c>
      <c r="J129" s="268"/>
      <c r="K129" s="268"/>
      <c r="L129" s="268">
        <v>2</v>
      </c>
      <c r="M129" s="268">
        <v>1</v>
      </c>
    </row>
    <row r="130" spans="1:13" x14ac:dyDescent="0.2">
      <c r="A130" s="266" t="s">
        <v>27</v>
      </c>
      <c r="B130" s="269">
        <v>8550</v>
      </c>
      <c r="C130" s="269">
        <v>7890</v>
      </c>
      <c r="D130" s="269">
        <v>8550</v>
      </c>
      <c r="E130" s="270">
        <v>5500</v>
      </c>
      <c r="F130" s="268">
        <v>2</v>
      </c>
      <c r="G130" s="268"/>
      <c r="H130" s="268">
        <v>2</v>
      </c>
      <c r="I130" s="268">
        <v>2</v>
      </c>
      <c r="J130" s="268">
        <v>3</v>
      </c>
      <c r="K130" s="268">
        <v>2</v>
      </c>
      <c r="L130" s="268">
        <v>1</v>
      </c>
      <c r="M130" s="268"/>
    </row>
    <row r="131" spans="1:13" x14ac:dyDescent="0.2">
      <c r="A131" s="266" t="s">
        <v>28</v>
      </c>
      <c r="B131" s="269">
        <v>15200</v>
      </c>
      <c r="C131" s="269">
        <v>18600</v>
      </c>
      <c r="D131" s="269">
        <v>15200</v>
      </c>
      <c r="E131" s="269">
        <v>7500</v>
      </c>
      <c r="F131" s="268"/>
      <c r="G131" s="268"/>
      <c r="H131" s="268">
        <v>4</v>
      </c>
      <c r="I131" s="268">
        <v>6</v>
      </c>
      <c r="J131" s="268">
        <v>3</v>
      </c>
      <c r="K131" s="268">
        <v>4</v>
      </c>
      <c r="L131" s="268">
        <v>1</v>
      </c>
      <c r="M131" s="268">
        <v>3</v>
      </c>
    </row>
    <row r="132" spans="1:13" x14ac:dyDescent="0.2">
      <c r="A132" s="266" t="s">
        <v>29</v>
      </c>
      <c r="B132" s="269">
        <v>3800</v>
      </c>
      <c r="C132" s="270">
        <v>15000</v>
      </c>
      <c r="D132" s="269">
        <v>3800</v>
      </c>
      <c r="E132" s="270">
        <v>11970</v>
      </c>
      <c r="F132" s="268"/>
      <c r="G132" s="268"/>
      <c r="H132" s="268"/>
      <c r="I132" s="268"/>
      <c r="J132" s="268"/>
      <c r="K132" s="268"/>
      <c r="L132" s="268"/>
      <c r="M132" s="268">
        <v>2</v>
      </c>
    </row>
    <row r="133" spans="1:13" x14ac:dyDescent="0.2">
      <c r="A133" s="266" t="s">
        <v>30</v>
      </c>
      <c r="B133" s="269">
        <v>3572</v>
      </c>
      <c r="C133" s="269"/>
      <c r="D133" s="269">
        <v>3572</v>
      </c>
      <c r="E133" s="269"/>
      <c r="F133" s="268">
        <v>1</v>
      </c>
      <c r="G133" s="268"/>
      <c r="H133" s="268">
        <v>3</v>
      </c>
      <c r="I133" s="268">
        <v>1</v>
      </c>
      <c r="J133" s="268"/>
      <c r="K133" s="268"/>
      <c r="L133" s="268">
        <v>3</v>
      </c>
      <c r="M133" s="268"/>
    </row>
    <row r="134" spans="1:13" x14ac:dyDescent="0.2">
      <c r="A134" s="266" t="s">
        <v>31</v>
      </c>
      <c r="B134" s="269">
        <v>2730</v>
      </c>
      <c r="C134" s="269">
        <v>6600</v>
      </c>
      <c r="D134" s="269">
        <v>2730</v>
      </c>
      <c r="E134" s="269">
        <v>4800</v>
      </c>
      <c r="F134" s="268">
        <v>1</v>
      </c>
      <c r="G134" s="268">
        <v>1</v>
      </c>
      <c r="H134" s="268">
        <v>3</v>
      </c>
      <c r="I134" s="268">
        <v>4</v>
      </c>
      <c r="J134" s="268"/>
      <c r="K134" s="268">
        <v>3</v>
      </c>
      <c r="L134" s="268">
        <v>2</v>
      </c>
      <c r="M134" s="268"/>
    </row>
    <row r="135" spans="1:13" x14ac:dyDescent="0.2">
      <c r="A135" s="266" t="s">
        <v>32</v>
      </c>
      <c r="B135" s="269">
        <v>3300</v>
      </c>
      <c r="C135" s="269">
        <v>15040</v>
      </c>
      <c r="D135" s="269">
        <v>3300</v>
      </c>
      <c r="E135" s="269">
        <v>3940</v>
      </c>
      <c r="F135" s="268"/>
      <c r="G135" s="268">
        <v>1</v>
      </c>
      <c r="H135" s="268">
        <v>2</v>
      </c>
      <c r="I135" s="268">
        <v>4</v>
      </c>
      <c r="J135" s="268">
        <v>4</v>
      </c>
      <c r="K135" s="268">
        <v>5</v>
      </c>
      <c r="L135" s="268">
        <v>2</v>
      </c>
      <c r="M135" s="268">
        <v>2</v>
      </c>
    </row>
    <row r="136" spans="1:13" x14ac:dyDescent="0.2">
      <c r="A136" s="266" t="s">
        <v>33</v>
      </c>
      <c r="B136" s="269">
        <v>26500</v>
      </c>
      <c r="C136" s="270">
        <v>27800</v>
      </c>
      <c r="D136" s="269">
        <v>26500</v>
      </c>
      <c r="E136" s="270">
        <v>11700</v>
      </c>
      <c r="F136" s="268"/>
      <c r="G136" s="268">
        <v>1</v>
      </c>
      <c r="H136" s="268">
        <v>1</v>
      </c>
      <c r="I136" s="268">
        <v>3</v>
      </c>
      <c r="J136" s="268"/>
      <c r="K136" s="271">
        <v>2</v>
      </c>
      <c r="L136" s="268"/>
      <c r="M136" s="268">
        <v>4</v>
      </c>
    </row>
    <row r="137" spans="1:13" x14ac:dyDescent="0.2">
      <c r="A137" s="266" t="s">
        <v>34</v>
      </c>
      <c r="B137" s="269">
        <v>4900</v>
      </c>
      <c r="C137" s="269">
        <v>47800</v>
      </c>
      <c r="D137" s="269">
        <v>4900</v>
      </c>
      <c r="E137" s="270">
        <v>21000</v>
      </c>
      <c r="F137" s="271"/>
      <c r="G137" s="271"/>
      <c r="H137" s="271">
        <v>3</v>
      </c>
      <c r="I137" s="271">
        <v>5</v>
      </c>
      <c r="J137" s="271">
        <v>1</v>
      </c>
      <c r="K137" s="273">
        <v>2</v>
      </c>
      <c r="L137" s="271">
        <v>2</v>
      </c>
      <c r="M137" s="271">
        <v>1</v>
      </c>
    </row>
    <row r="138" spans="1:13" x14ac:dyDescent="0.2">
      <c r="A138" s="268" t="s">
        <v>35</v>
      </c>
      <c r="B138" s="272">
        <v>51285</v>
      </c>
      <c r="C138" s="272">
        <v>75500</v>
      </c>
      <c r="D138" s="272">
        <v>51285</v>
      </c>
      <c r="E138" s="272">
        <v>39520</v>
      </c>
      <c r="F138" s="273"/>
      <c r="G138" s="273">
        <v>2</v>
      </c>
      <c r="H138" s="273">
        <v>15</v>
      </c>
      <c r="I138" s="273">
        <v>22</v>
      </c>
      <c r="J138" s="273">
        <v>22</v>
      </c>
      <c r="K138" s="274">
        <v>19</v>
      </c>
      <c r="L138" s="273">
        <v>6</v>
      </c>
      <c r="M138" s="273">
        <v>5</v>
      </c>
    </row>
    <row r="139" spans="1:13" x14ac:dyDescent="0.2">
      <c r="A139" s="266" t="s">
        <v>49</v>
      </c>
      <c r="B139" s="269">
        <v>18950</v>
      </c>
      <c r="C139" s="269">
        <v>38000</v>
      </c>
      <c r="D139" s="269">
        <v>18950</v>
      </c>
      <c r="E139" s="269">
        <v>38000</v>
      </c>
      <c r="F139" s="274">
        <v>1</v>
      </c>
      <c r="G139" s="274"/>
      <c r="H139" s="274">
        <v>1</v>
      </c>
      <c r="I139" s="274">
        <v>2</v>
      </c>
      <c r="J139" s="274"/>
      <c r="K139" s="271">
        <v>2</v>
      </c>
      <c r="L139" s="274">
        <v>3</v>
      </c>
      <c r="M139" s="274"/>
    </row>
    <row r="140" spans="1:13" x14ac:dyDescent="0.2">
      <c r="A140" s="266" t="s">
        <v>36</v>
      </c>
      <c r="B140" s="269">
        <v>4500</v>
      </c>
      <c r="C140" s="282">
        <v>13250</v>
      </c>
      <c r="D140" s="269">
        <v>4500</v>
      </c>
      <c r="E140" s="285">
        <v>13560</v>
      </c>
      <c r="F140" s="271"/>
      <c r="G140" s="271"/>
      <c r="H140" s="271"/>
      <c r="I140" s="271">
        <v>4</v>
      </c>
      <c r="J140" s="271">
        <v>1</v>
      </c>
      <c r="K140" s="271">
        <v>1</v>
      </c>
      <c r="L140" s="271">
        <v>1</v>
      </c>
      <c r="M140" s="271"/>
    </row>
    <row r="141" spans="1:13" ht="72.75" customHeight="1" x14ac:dyDescent="0.2">
      <c r="A141" s="276" t="s">
        <v>38</v>
      </c>
      <c r="B141" s="277">
        <f>B124+B125+B126+B127+B128+B129+B130+B131+B132+B133+B134+B135+B136+B137+B138+B139+B140</f>
        <v>233511</v>
      </c>
      <c r="C141" s="277">
        <f>C124+C125+C126+C127+C128+C129+C130+C131+C132+C133+C134+C135+C136+C137+C138+C139+C140</f>
        <v>314490</v>
      </c>
      <c r="D141" s="279">
        <f>D124+D125+D126+D127+D128+D129+D130+D131+D132+D133+D134+D135+D136+D137+D138+D139+D140</f>
        <v>233511</v>
      </c>
      <c r="E141" s="286">
        <f>E124+E125++E126+E127+E128+E129+E130+E131+E132+E133+E134+E135++E136+E137+E138+E139+E140</f>
        <v>195620</v>
      </c>
      <c r="F141" s="274">
        <f>F124+F125+F126+F127+F128+F129+F130+F131+F132+F133+F134+F135+F136+F137+F138+F139+F140</f>
        <v>6</v>
      </c>
      <c r="G141" s="274">
        <f t="shared" ref="G141:M141" si="4">G124+G125+G126+G127+G128+G129+G130+G131+G132+G133+G134+G135+G136+G137+G138+G139+G140</f>
        <v>6</v>
      </c>
      <c r="H141" s="274">
        <f t="shared" si="4"/>
        <v>44</v>
      </c>
      <c r="I141" s="274">
        <f t="shared" si="4"/>
        <v>66</v>
      </c>
      <c r="J141" s="274">
        <f t="shared" si="4"/>
        <v>38</v>
      </c>
      <c r="K141" s="274">
        <f t="shared" si="4"/>
        <v>50</v>
      </c>
      <c r="L141" s="274">
        <f t="shared" si="4"/>
        <v>28</v>
      </c>
      <c r="M141" s="274">
        <f t="shared" si="4"/>
        <v>20</v>
      </c>
    </row>
    <row r="142" spans="1:13" x14ac:dyDescent="0.2">
      <c r="A142" s="266" t="s">
        <v>39</v>
      </c>
      <c r="B142" s="280">
        <f>SUM(B124:B140)</f>
        <v>233511</v>
      </c>
      <c r="C142" s="280">
        <f>C141-B141</f>
        <v>80979</v>
      </c>
      <c r="D142" s="270"/>
      <c r="E142" s="280">
        <f>E141-D141</f>
        <v>-37891</v>
      </c>
      <c r="F142" s="268"/>
      <c r="G142" s="281">
        <f>G141-F141</f>
        <v>0</v>
      </c>
      <c r="H142" s="268"/>
      <c r="I142" s="281">
        <f>I141-H141</f>
        <v>22</v>
      </c>
      <c r="J142" s="268"/>
      <c r="K142" s="281">
        <f>K141-J141</f>
        <v>12</v>
      </c>
      <c r="L142" s="268"/>
      <c r="M142" s="281">
        <f>M141-L141</f>
        <v>-8</v>
      </c>
    </row>
    <row r="143" spans="1:13" x14ac:dyDescent="0.2">
      <c r="A143" s="266" t="s">
        <v>40</v>
      </c>
      <c r="B143" s="266">
        <f>SUM(B124:B142)</f>
        <v>700533</v>
      </c>
      <c r="C143" s="280">
        <f>C141*100/B141*100</f>
        <v>13467.888022405796</v>
      </c>
      <c r="D143" s="280">
        <f>SUM(D124:D142)</f>
        <v>467022</v>
      </c>
      <c r="E143" s="280">
        <f>E141*100/D141-100</f>
        <v>-16.226644569206584</v>
      </c>
      <c r="F143" s="281"/>
      <c r="G143" s="281">
        <f>G141*100/F141-100</f>
        <v>0</v>
      </c>
      <c r="H143" s="281"/>
      <c r="I143" s="281">
        <f>I141*100/H141-100</f>
        <v>50</v>
      </c>
      <c r="J143" s="281"/>
      <c r="K143" s="281">
        <f>K141*100/J141-100</f>
        <v>31.578947368421041</v>
      </c>
      <c r="L143" s="281"/>
      <c r="M143" s="281">
        <f>M141*100/L141-100</f>
        <v>-28.571428571428569</v>
      </c>
    </row>
    <row r="144" spans="1:13" x14ac:dyDescent="0.2">
      <c r="C144" s="265"/>
      <c r="D144" s="265"/>
      <c r="E144" s="265"/>
    </row>
    <row r="145" spans="1:13" x14ac:dyDescent="0.2">
      <c r="C145" s="265"/>
      <c r="D145" s="283" t="s">
        <v>94</v>
      </c>
      <c r="E145" s="283"/>
      <c r="F145" s="284"/>
      <c r="G145" s="284"/>
      <c r="H145" s="284"/>
      <c r="I145" s="284"/>
    </row>
    <row r="146" spans="1:13" x14ac:dyDescent="0.2">
      <c r="C146" s="265"/>
      <c r="D146" s="283"/>
      <c r="E146" s="283" t="s">
        <v>277</v>
      </c>
      <c r="F146" s="284"/>
      <c r="G146" s="284"/>
      <c r="H146" s="284"/>
      <c r="I146" s="284"/>
    </row>
    <row r="150" spans="1:13" x14ac:dyDescent="0.2">
      <c r="A150" s="263" t="s">
        <v>263</v>
      </c>
      <c r="C150" s="265"/>
      <c r="D150" s="265"/>
      <c r="E150" s="265"/>
      <c r="H150" s="264" t="s">
        <v>264</v>
      </c>
    </row>
    <row r="151" spans="1:13" x14ac:dyDescent="0.2">
      <c r="A151" s="357"/>
      <c r="B151" s="356" t="s">
        <v>240</v>
      </c>
      <c r="C151" s="356"/>
      <c r="D151" s="356"/>
      <c r="E151" s="356"/>
      <c r="F151" s="356" t="s">
        <v>43</v>
      </c>
      <c r="G151" s="356"/>
      <c r="H151" s="356" t="s">
        <v>44</v>
      </c>
      <c r="I151" s="356"/>
      <c r="J151" s="356" t="s">
        <v>45</v>
      </c>
      <c r="K151" s="356"/>
      <c r="L151" s="356" t="s">
        <v>46</v>
      </c>
      <c r="M151" s="356"/>
    </row>
    <row r="152" spans="1:13" x14ac:dyDescent="0.2">
      <c r="A152" s="358"/>
      <c r="B152" s="356" t="s">
        <v>47</v>
      </c>
      <c r="C152" s="356"/>
      <c r="D152" s="356" t="s">
        <v>48</v>
      </c>
      <c r="E152" s="356"/>
      <c r="F152" s="356"/>
      <c r="G152" s="356"/>
      <c r="H152" s="356"/>
      <c r="I152" s="356"/>
      <c r="J152" s="356"/>
      <c r="K152" s="356"/>
      <c r="L152" s="356"/>
      <c r="M152" s="356"/>
    </row>
    <row r="153" spans="1:13" x14ac:dyDescent="0.2">
      <c r="A153" s="359"/>
      <c r="B153" s="287">
        <v>2014</v>
      </c>
      <c r="C153" s="261">
        <v>2015</v>
      </c>
      <c r="D153" s="287">
        <v>2014</v>
      </c>
      <c r="E153" s="261">
        <v>2015</v>
      </c>
      <c r="F153" s="262">
        <v>2014</v>
      </c>
      <c r="G153" s="262">
        <v>2015</v>
      </c>
      <c r="H153" s="262">
        <v>2014</v>
      </c>
      <c r="I153" s="262">
        <v>2015</v>
      </c>
      <c r="J153" s="262">
        <v>2014</v>
      </c>
      <c r="K153" s="262">
        <v>2015</v>
      </c>
      <c r="L153" s="262">
        <v>2014</v>
      </c>
      <c r="M153" s="262">
        <v>2015</v>
      </c>
    </row>
    <row r="154" spans="1:13" x14ac:dyDescent="0.2">
      <c r="A154" s="266" t="s">
        <v>21</v>
      </c>
      <c r="B154" s="269">
        <v>20581</v>
      </c>
      <c r="C154" s="272">
        <v>68500</v>
      </c>
      <c r="D154" s="269">
        <v>21850</v>
      </c>
      <c r="E154" s="272">
        <v>54100</v>
      </c>
      <c r="F154" s="268"/>
      <c r="G154" s="268">
        <v>2</v>
      </c>
      <c r="H154" s="268">
        <v>2</v>
      </c>
      <c r="I154" s="268">
        <v>4</v>
      </c>
      <c r="J154" s="268">
        <v>1</v>
      </c>
      <c r="K154" s="268">
        <v>4</v>
      </c>
      <c r="L154" s="268">
        <v>1</v>
      </c>
      <c r="M154" s="268"/>
    </row>
    <row r="155" spans="1:13" x14ac:dyDescent="0.2">
      <c r="A155" s="266" t="s">
        <v>22</v>
      </c>
      <c r="B155" s="269">
        <v>6850</v>
      </c>
      <c r="C155" s="272">
        <v>6560</v>
      </c>
      <c r="D155" s="269">
        <v>2412</v>
      </c>
      <c r="E155" s="272">
        <v>4180</v>
      </c>
      <c r="F155" s="268">
        <v>2</v>
      </c>
      <c r="G155" s="268">
        <v>1</v>
      </c>
      <c r="H155" s="268">
        <v>2</v>
      </c>
      <c r="I155" s="268">
        <v>3</v>
      </c>
      <c r="J155" s="268">
        <v>1</v>
      </c>
      <c r="K155" s="268">
        <v>3</v>
      </c>
      <c r="L155" s="268"/>
      <c r="M155" s="268"/>
    </row>
    <row r="156" spans="1:13" x14ac:dyDescent="0.2">
      <c r="A156" s="266" t="s">
        <v>23</v>
      </c>
      <c r="B156" s="269">
        <v>16100</v>
      </c>
      <c r="C156" s="272">
        <v>8800</v>
      </c>
      <c r="D156" s="269">
        <v>8520</v>
      </c>
      <c r="E156" s="272">
        <v>8000</v>
      </c>
      <c r="F156" s="268">
        <v>2</v>
      </c>
      <c r="G156" s="268"/>
      <c r="H156" s="268">
        <v>7</v>
      </c>
      <c r="I156" s="268">
        <v>6</v>
      </c>
      <c r="J156" s="268">
        <v>1</v>
      </c>
      <c r="K156" s="268">
        <v>5</v>
      </c>
      <c r="L156" s="268">
        <v>1</v>
      </c>
      <c r="M156" s="268">
        <v>2</v>
      </c>
    </row>
    <row r="157" spans="1:13" x14ac:dyDescent="0.2">
      <c r="A157" s="266" t="s">
        <v>24</v>
      </c>
      <c r="B157" s="269">
        <v>52900</v>
      </c>
      <c r="C157" s="272">
        <v>6800</v>
      </c>
      <c r="D157" s="269">
        <v>15800</v>
      </c>
      <c r="E157" s="288"/>
      <c r="F157" s="268"/>
      <c r="G157" s="268"/>
      <c r="H157" s="268">
        <v>1</v>
      </c>
      <c r="I157" s="268">
        <v>3</v>
      </c>
      <c r="J157" s="268">
        <v>2</v>
      </c>
      <c r="K157" s="268">
        <v>1</v>
      </c>
      <c r="L157" s="268">
        <v>2</v>
      </c>
      <c r="M157" s="268"/>
    </row>
    <row r="158" spans="1:13" x14ac:dyDescent="0.2">
      <c r="A158" s="266" t="s">
        <v>25</v>
      </c>
      <c r="B158" s="269">
        <v>12200</v>
      </c>
      <c r="C158" s="272">
        <v>3900</v>
      </c>
      <c r="D158" s="269">
        <v>2600</v>
      </c>
      <c r="E158" s="272">
        <v>1350</v>
      </c>
      <c r="F158" s="268">
        <v>2</v>
      </c>
      <c r="G158" s="268"/>
      <c r="H158" s="268">
        <v>2</v>
      </c>
      <c r="I158" s="268">
        <v>1</v>
      </c>
      <c r="J158" s="268">
        <v>1</v>
      </c>
      <c r="K158" s="268">
        <v>1</v>
      </c>
      <c r="L158" s="268">
        <v>1</v>
      </c>
      <c r="M158" s="268">
        <v>1</v>
      </c>
    </row>
    <row r="159" spans="1:13" x14ac:dyDescent="0.2">
      <c r="A159" s="266" t="s">
        <v>26</v>
      </c>
      <c r="B159" s="269">
        <v>24580</v>
      </c>
      <c r="C159" s="272">
        <v>23300</v>
      </c>
      <c r="D159" s="269">
        <v>18800</v>
      </c>
      <c r="E159" s="272">
        <v>23200</v>
      </c>
      <c r="F159" s="268">
        <v>1</v>
      </c>
      <c r="G159" s="268">
        <v>1</v>
      </c>
      <c r="H159" s="268">
        <v>1</v>
      </c>
      <c r="I159" s="268">
        <v>2</v>
      </c>
      <c r="J159" s="268">
        <v>1</v>
      </c>
      <c r="K159" s="268">
        <v>1</v>
      </c>
      <c r="L159" s="268">
        <v>2</v>
      </c>
      <c r="M159" s="268">
        <v>2</v>
      </c>
    </row>
    <row r="160" spans="1:13" x14ac:dyDescent="0.2">
      <c r="A160" s="266" t="s">
        <v>27</v>
      </c>
      <c r="B160" s="269">
        <v>8550</v>
      </c>
      <c r="C160" s="272">
        <v>15390</v>
      </c>
      <c r="D160" s="269">
        <v>500</v>
      </c>
      <c r="E160" s="289">
        <v>13300</v>
      </c>
      <c r="F160" s="268"/>
      <c r="G160" s="268">
        <v>1</v>
      </c>
      <c r="H160" s="268">
        <v>4</v>
      </c>
      <c r="I160" s="268">
        <v>4</v>
      </c>
      <c r="J160" s="268">
        <v>3</v>
      </c>
      <c r="K160" s="268">
        <v>2</v>
      </c>
      <c r="L160" s="268">
        <v>1</v>
      </c>
      <c r="M160" s="268"/>
    </row>
    <row r="161" spans="1:13" x14ac:dyDescent="0.2">
      <c r="A161" s="266" t="s">
        <v>28</v>
      </c>
      <c r="B161" s="269">
        <v>15200</v>
      </c>
      <c r="C161" s="272">
        <v>25100</v>
      </c>
      <c r="D161" s="269">
        <v>8900</v>
      </c>
      <c r="E161" s="272">
        <v>14000</v>
      </c>
      <c r="F161" s="268"/>
      <c r="G161" s="268">
        <v>1</v>
      </c>
      <c r="H161" s="268">
        <v>7</v>
      </c>
      <c r="I161" s="268">
        <v>7</v>
      </c>
      <c r="J161" s="268">
        <v>4</v>
      </c>
      <c r="K161" s="268">
        <v>6</v>
      </c>
      <c r="L161" s="268">
        <v>2</v>
      </c>
      <c r="M161" s="268">
        <v>3</v>
      </c>
    </row>
    <row r="162" spans="1:13" x14ac:dyDescent="0.2">
      <c r="A162" s="266" t="s">
        <v>29</v>
      </c>
      <c r="B162" s="269">
        <v>4500</v>
      </c>
      <c r="C162" s="272">
        <v>15000</v>
      </c>
      <c r="D162" s="269">
        <v>3800</v>
      </c>
      <c r="E162" s="272">
        <v>11970</v>
      </c>
      <c r="F162" s="268">
        <v>2</v>
      </c>
      <c r="G162" s="268"/>
      <c r="H162" s="268"/>
      <c r="I162" s="268"/>
      <c r="J162" s="268"/>
      <c r="K162" s="268"/>
      <c r="L162" s="268">
        <v>2</v>
      </c>
      <c r="M162" s="268">
        <v>2</v>
      </c>
    </row>
    <row r="163" spans="1:13" x14ac:dyDescent="0.2">
      <c r="A163" s="266" t="s">
        <v>30</v>
      </c>
      <c r="B163" s="269">
        <v>16523</v>
      </c>
      <c r="C163" s="272">
        <v>7500</v>
      </c>
      <c r="D163" s="269">
        <v>4580</v>
      </c>
      <c r="E163" s="272">
        <v>6500</v>
      </c>
      <c r="F163" s="268">
        <v>1</v>
      </c>
      <c r="G163" s="268">
        <v>6</v>
      </c>
      <c r="H163" s="268">
        <v>5</v>
      </c>
      <c r="I163" s="268">
        <v>2</v>
      </c>
      <c r="J163" s="268">
        <v>2</v>
      </c>
      <c r="K163" s="268">
        <v>1</v>
      </c>
      <c r="L163" s="268">
        <v>3</v>
      </c>
      <c r="M163" s="268"/>
    </row>
    <row r="164" spans="1:13" x14ac:dyDescent="0.2">
      <c r="A164" s="266" t="s">
        <v>31</v>
      </c>
      <c r="B164" s="269">
        <v>12750</v>
      </c>
      <c r="C164" s="272">
        <v>16600</v>
      </c>
      <c r="D164" s="269">
        <v>12750</v>
      </c>
      <c r="E164" s="272">
        <v>4875</v>
      </c>
      <c r="F164" s="268"/>
      <c r="G164" s="268">
        <v>4</v>
      </c>
      <c r="H164" s="268">
        <v>4</v>
      </c>
      <c r="I164" s="268">
        <v>5</v>
      </c>
      <c r="J164" s="268">
        <v>3</v>
      </c>
      <c r="K164" s="268">
        <v>4</v>
      </c>
      <c r="L164" s="268">
        <v>2</v>
      </c>
      <c r="M164" s="268"/>
    </row>
    <row r="165" spans="1:13" x14ac:dyDescent="0.2">
      <c r="A165" s="266" t="s">
        <v>32</v>
      </c>
      <c r="B165" s="282">
        <v>38300</v>
      </c>
      <c r="C165" s="272">
        <v>24040</v>
      </c>
      <c r="D165" s="269">
        <v>38600</v>
      </c>
      <c r="E165" s="272">
        <v>5140</v>
      </c>
      <c r="F165" s="268">
        <v>3</v>
      </c>
      <c r="G165" s="268">
        <v>1</v>
      </c>
      <c r="H165" s="268">
        <v>5</v>
      </c>
      <c r="I165" s="268">
        <v>5</v>
      </c>
      <c r="J165" s="268">
        <v>6</v>
      </c>
      <c r="K165" s="268">
        <v>5</v>
      </c>
      <c r="L165" s="268">
        <v>3</v>
      </c>
      <c r="M165" s="268">
        <v>3</v>
      </c>
    </row>
    <row r="166" spans="1:13" x14ac:dyDescent="0.2">
      <c r="A166" s="266" t="s">
        <v>33</v>
      </c>
      <c r="B166" s="269">
        <v>26500</v>
      </c>
      <c r="C166" s="272">
        <v>27800</v>
      </c>
      <c r="D166" s="269">
        <v>4000</v>
      </c>
      <c r="E166" s="272">
        <v>11700</v>
      </c>
      <c r="F166" s="268"/>
      <c r="G166" s="268">
        <v>2</v>
      </c>
      <c r="H166" s="268">
        <v>2</v>
      </c>
      <c r="I166" s="268">
        <v>3</v>
      </c>
      <c r="J166" s="268"/>
      <c r="K166" s="271">
        <v>3</v>
      </c>
      <c r="L166" s="268"/>
      <c r="M166" s="268">
        <v>4</v>
      </c>
    </row>
    <row r="167" spans="1:13" x14ac:dyDescent="0.2">
      <c r="A167" s="266" t="s">
        <v>34</v>
      </c>
      <c r="B167" s="269">
        <v>48900</v>
      </c>
      <c r="C167" s="272">
        <v>49250</v>
      </c>
      <c r="D167" s="269">
        <v>7500</v>
      </c>
      <c r="E167" s="272">
        <v>21450</v>
      </c>
      <c r="F167" s="268"/>
      <c r="G167" s="271"/>
      <c r="H167" s="268">
        <v>3</v>
      </c>
      <c r="I167" s="271">
        <v>7</v>
      </c>
      <c r="J167" s="268">
        <v>2</v>
      </c>
      <c r="K167" s="273">
        <v>2</v>
      </c>
      <c r="L167" s="268">
        <v>2</v>
      </c>
      <c r="M167" s="271">
        <v>1</v>
      </c>
    </row>
    <row r="168" spans="1:13" x14ac:dyDescent="0.2">
      <c r="A168" s="268" t="s">
        <v>35</v>
      </c>
      <c r="B168" s="272">
        <v>58590</v>
      </c>
      <c r="C168" s="272">
        <v>99750</v>
      </c>
      <c r="D168" s="272">
        <v>23500</v>
      </c>
      <c r="E168" s="272">
        <v>44820</v>
      </c>
      <c r="F168" s="268"/>
      <c r="G168" s="273">
        <v>2</v>
      </c>
      <c r="H168" s="268">
        <v>16</v>
      </c>
      <c r="I168" s="273">
        <v>23</v>
      </c>
      <c r="J168" s="268">
        <v>27</v>
      </c>
      <c r="K168" s="274">
        <v>23</v>
      </c>
      <c r="L168" s="268">
        <v>7</v>
      </c>
      <c r="M168" s="273">
        <v>5</v>
      </c>
    </row>
    <row r="169" spans="1:13" x14ac:dyDescent="0.2">
      <c r="A169" s="266" t="s">
        <v>49</v>
      </c>
      <c r="B169" s="269">
        <v>18950</v>
      </c>
      <c r="C169" s="269">
        <v>38500</v>
      </c>
      <c r="D169" s="269">
        <v>9200</v>
      </c>
      <c r="E169" s="269">
        <v>40500</v>
      </c>
      <c r="F169" s="268">
        <v>1</v>
      </c>
      <c r="G169" s="274">
        <v>1</v>
      </c>
      <c r="H169" s="268">
        <v>4</v>
      </c>
      <c r="I169" s="274">
        <v>6</v>
      </c>
      <c r="J169" s="268"/>
      <c r="K169" s="271">
        <v>3</v>
      </c>
      <c r="L169" s="268">
        <v>3</v>
      </c>
      <c r="M169" s="274"/>
    </row>
    <row r="170" spans="1:13" x14ac:dyDescent="0.2">
      <c r="A170" s="266" t="s">
        <v>36</v>
      </c>
      <c r="B170" s="269">
        <v>24800</v>
      </c>
      <c r="C170" s="282">
        <v>13250</v>
      </c>
      <c r="D170" s="269">
        <v>18200</v>
      </c>
      <c r="E170" s="290">
        <v>13560</v>
      </c>
      <c r="F170" s="268"/>
      <c r="G170" s="271">
        <v>1</v>
      </c>
      <c r="H170" s="268"/>
      <c r="I170" s="271">
        <v>4</v>
      </c>
      <c r="J170" s="268">
        <v>1</v>
      </c>
      <c r="K170" s="271">
        <v>2</v>
      </c>
      <c r="L170" s="268">
        <v>1</v>
      </c>
      <c r="M170" s="271"/>
    </row>
    <row r="171" spans="1:13" ht="72.75" customHeight="1" x14ac:dyDescent="0.2">
      <c r="A171" s="276" t="s">
        <v>38</v>
      </c>
      <c r="B171" s="277">
        <f t="shared" ref="B171:M171" si="5">B154+B155+B156+B157+B158+B159+B160+B161+B162+B163+B164+B165+B166+B167+B168+B169+B170</f>
        <v>406774</v>
      </c>
      <c r="C171" s="277">
        <f t="shared" si="5"/>
        <v>450040</v>
      </c>
      <c r="D171" s="277">
        <f t="shared" si="5"/>
        <v>201512</v>
      </c>
      <c r="E171" s="277">
        <f t="shared" si="5"/>
        <v>278645</v>
      </c>
      <c r="F171" s="291">
        <f t="shared" si="5"/>
        <v>14</v>
      </c>
      <c r="G171" s="291">
        <f t="shared" si="5"/>
        <v>23</v>
      </c>
      <c r="H171" s="291">
        <f t="shared" si="5"/>
        <v>65</v>
      </c>
      <c r="I171" s="291">
        <f t="shared" si="5"/>
        <v>85</v>
      </c>
      <c r="J171" s="291">
        <f t="shared" si="5"/>
        <v>55</v>
      </c>
      <c r="K171" s="291">
        <f t="shared" si="5"/>
        <v>66</v>
      </c>
      <c r="L171" s="291">
        <f t="shared" si="5"/>
        <v>33</v>
      </c>
      <c r="M171" s="291">
        <f t="shared" si="5"/>
        <v>23</v>
      </c>
    </row>
    <row r="172" spans="1:13" x14ac:dyDescent="0.2">
      <c r="A172" s="266" t="s">
        <v>39</v>
      </c>
      <c r="B172" s="280" t="e">
        <f>SUM(#REF!)</f>
        <v>#REF!</v>
      </c>
      <c r="C172" s="280">
        <f>C171-B171</f>
        <v>43266</v>
      </c>
      <c r="D172" s="270"/>
      <c r="E172" s="280">
        <f>E171-D171</f>
        <v>77133</v>
      </c>
      <c r="F172" s="268"/>
      <c r="G172" s="281">
        <f>G171-F171</f>
        <v>9</v>
      </c>
      <c r="H172" s="268"/>
      <c r="I172" s="281">
        <f>I171-H171</f>
        <v>20</v>
      </c>
      <c r="J172" s="268"/>
      <c r="K172" s="281">
        <f>K171-J171</f>
        <v>11</v>
      </c>
      <c r="L172" s="268"/>
      <c r="M172" s="281">
        <f>M171-L171</f>
        <v>-10</v>
      </c>
    </row>
    <row r="173" spans="1:13" x14ac:dyDescent="0.2">
      <c r="A173" s="266" t="s">
        <v>40</v>
      </c>
      <c r="B173" s="266" t="e">
        <f>SUM(B171:B172)</f>
        <v>#REF!</v>
      </c>
      <c r="C173" s="280">
        <f>C171*100/B171*100</f>
        <v>11063.63730228579</v>
      </c>
      <c r="D173" s="280">
        <f>SUM(D171:D172)</f>
        <v>201512</v>
      </c>
      <c r="E173" s="280">
        <f>E171*100/D171-100</f>
        <v>38.277124935487706</v>
      </c>
      <c r="F173" s="281"/>
      <c r="G173" s="281">
        <f>G171*100/F171-100</f>
        <v>64.285714285714278</v>
      </c>
      <c r="H173" s="281"/>
      <c r="I173" s="281">
        <f>I171*100/H171-100</f>
        <v>30.769230769230774</v>
      </c>
      <c r="J173" s="281"/>
      <c r="K173" s="281">
        <f>K171*100/J171-100</f>
        <v>20</v>
      </c>
      <c r="L173" s="281"/>
      <c r="M173" s="281">
        <f>M171*100/L171-100</f>
        <v>-30.303030303030297</v>
      </c>
    </row>
    <row r="174" spans="1:13" x14ac:dyDescent="0.2">
      <c r="C174" s="265"/>
      <c r="D174" s="265"/>
      <c r="E174" s="265"/>
    </row>
    <row r="175" spans="1:13" x14ac:dyDescent="0.2">
      <c r="C175" s="265"/>
      <c r="D175" s="283" t="s">
        <v>94</v>
      </c>
      <c r="E175" s="283"/>
      <c r="F175" s="284"/>
      <c r="G175" s="284"/>
      <c r="H175" s="284"/>
      <c r="I175" s="284"/>
    </row>
    <row r="176" spans="1:13" x14ac:dyDescent="0.2">
      <c r="C176" s="265"/>
      <c r="D176" s="283"/>
      <c r="E176" s="283" t="s">
        <v>277</v>
      </c>
      <c r="F176" s="284"/>
      <c r="G176" s="284"/>
      <c r="H176" s="284"/>
      <c r="I176" s="284"/>
    </row>
    <row r="177" spans="1:13" x14ac:dyDescent="0.2">
      <c r="C177" s="265"/>
      <c r="D177" s="283"/>
      <c r="E177" s="283"/>
      <c r="F177" s="284"/>
      <c r="G177" s="284"/>
      <c r="H177" s="284"/>
      <c r="I177" s="284"/>
    </row>
    <row r="178" spans="1:13" x14ac:dyDescent="0.2">
      <c r="C178" s="265"/>
      <c r="D178" s="283"/>
      <c r="E178" s="283"/>
      <c r="F178" s="284"/>
      <c r="G178" s="284"/>
      <c r="H178" s="284"/>
      <c r="I178" s="284"/>
    </row>
    <row r="179" spans="1:13" x14ac:dyDescent="0.2">
      <c r="C179" s="265"/>
      <c r="D179" s="283"/>
      <c r="E179" s="283"/>
      <c r="F179" s="284"/>
      <c r="G179" s="284"/>
      <c r="H179" s="284"/>
      <c r="I179" s="284"/>
    </row>
    <row r="180" spans="1:13" x14ac:dyDescent="0.2">
      <c r="C180" s="265"/>
      <c r="D180" s="283"/>
      <c r="E180" s="283"/>
      <c r="F180" s="284"/>
      <c r="G180" s="284"/>
      <c r="H180" s="284"/>
      <c r="I180" s="284"/>
    </row>
    <row r="181" spans="1:13" x14ac:dyDescent="0.2">
      <c r="C181" s="265"/>
      <c r="D181" s="283"/>
      <c r="E181" s="283"/>
      <c r="F181" s="284"/>
      <c r="G181" s="284"/>
      <c r="H181" s="284"/>
      <c r="I181" s="284"/>
    </row>
    <row r="182" spans="1:13" x14ac:dyDescent="0.2">
      <c r="C182" s="265"/>
      <c r="D182" s="283"/>
      <c r="E182" s="283"/>
      <c r="F182" s="284"/>
      <c r="G182" s="284"/>
      <c r="H182" s="284"/>
      <c r="I182" s="284"/>
    </row>
    <row r="183" spans="1:13" x14ac:dyDescent="0.2">
      <c r="C183" s="265"/>
      <c r="D183" s="283"/>
      <c r="E183" s="283"/>
      <c r="F183" s="284"/>
      <c r="G183" s="284"/>
      <c r="H183" s="284"/>
      <c r="I183" s="284"/>
    </row>
    <row r="184" spans="1:13" x14ac:dyDescent="0.2">
      <c r="C184" s="265"/>
      <c r="D184" s="283"/>
      <c r="E184" s="283"/>
      <c r="F184" s="284"/>
      <c r="G184" s="284"/>
      <c r="H184" s="284"/>
      <c r="I184" s="284"/>
    </row>
    <row r="185" spans="1:13" x14ac:dyDescent="0.2">
      <c r="C185" s="265"/>
      <c r="D185" s="283"/>
      <c r="E185" s="283"/>
      <c r="F185" s="284"/>
      <c r="G185" s="284"/>
      <c r="H185" s="284"/>
      <c r="I185" s="284"/>
    </row>
    <row r="186" spans="1:13" x14ac:dyDescent="0.2">
      <c r="C186" s="265"/>
      <c r="D186" s="283"/>
      <c r="E186" s="283"/>
      <c r="F186" s="284"/>
      <c r="G186" s="284"/>
      <c r="H186" s="284"/>
      <c r="I186" s="284"/>
    </row>
    <row r="187" spans="1:13" x14ac:dyDescent="0.2">
      <c r="A187" s="263">
        <v>42251</v>
      </c>
      <c r="C187" s="265"/>
      <c r="D187" s="265"/>
      <c r="E187" s="265"/>
      <c r="H187" s="264" t="s">
        <v>278</v>
      </c>
    </row>
    <row r="188" spans="1:13" x14ac:dyDescent="0.2">
      <c r="A188" s="357"/>
      <c r="B188" s="365" t="s">
        <v>240</v>
      </c>
      <c r="C188" s="367"/>
      <c r="D188" s="367"/>
      <c r="E188" s="366"/>
      <c r="F188" s="361" t="s">
        <v>43</v>
      </c>
      <c r="G188" s="362"/>
      <c r="H188" s="361" t="s">
        <v>44</v>
      </c>
      <c r="I188" s="362"/>
      <c r="J188" s="361" t="s">
        <v>45</v>
      </c>
      <c r="K188" s="362"/>
      <c r="L188" s="361" t="s">
        <v>46</v>
      </c>
      <c r="M188" s="362"/>
    </row>
    <row r="189" spans="1:13" x14ac:dyDescent="0.2">
      <c r="A189" s="358"/>
      <c r="B189" s="365" t="s">
        <v>47</v>
      </c>
      <c r="C189" s="366"/>
      <c r="D189" s="365" t="s">
        <v>48</v>
      </c>
      <c r="E189" s="366"/>
      <c r="F189" s="363"/>
      <c r="G189" s="364"/>
      <c r="H189" s="363"/>
      <c r="I189" s="364"/>
      <c r="J189" s="363"/>
      <c r="K189" s="364"/>
      <c r="L189" s="363"/>
      <c r="M189" s="364"/>
    </row>
    <row r="190" spans="1:13" x14ac:dyDescent="0.2">
      <c r="A190" s="359"/>
      <c r="B190" s="287">
        <v>2014</v>
      </c>
      <c r="C190" s="261">
        <v>2015</v>
      </c>
      <c r="D190" s="287">
        <v>2014</v>
      </c>
      <c r="E190" s="261">
        <v>2015</v>
      </c>
      <c r="F190" s="262">
        <v>2014</v>
      </c>
      <c r="G190" s="262">
        <v>2015</v>
      </c>
      <c r="H190" s="262">
        <v>2014</v>
      </c>
      <c r="I190" s="262">
        <v>2015</v>
      </c>
      <c r="J190" s="262">
        <v>2014</v>
      </c>
      <c r="K190" s="262">
        <v>2015</v>
      </c>
      <c r="L190" s="262">
        <v>2014</v>
      </c>
      <c r="M190" s="262">
        <v>2015</v>
      </c>
    </row>
    <row r="191" spans="1:13" x14ac:dyDescent="0.2">
      <c r="A191" s="266" t="s">
        <v>21</v>
      </c>
      <c r="B191" s="269">
        <v>20581</v>
      </c>
      <c r="C191" s="272">
        <v>68500</v>
      </c>
      <c r="D191" s="269">
        <v>21850</v>
      </c>
      <c r="E191" s="272">
        <v>54100</v>
      </c>
      <c r="F191" s="268"/>
      <c r="G191" s="268">
        <v>1</v>
      </c>
      <c r="H191" s="268">
        <v>2</v>
      </c>
      <c r="I191" s="268">
        <v>4</v>
      </c>
      <c r="J191" s="268">
        <v>1</v>
      </c>
      <c r="K191" s="268">
        <v>2</v>
      </c>
      <c r="L191" s="268">
        <v>1</v>
      </c>
      <c r="M191" s="268"/>
    </row>
    <row r="192" spans="1:13" x14ac:dyDescent="0.2">
      <c r="A192" s="266" t="s">
        <v>22</v>
      </c>
      <c r="B192" s="269">
        <v>15235</v>
      </c>
      <c r="C192" s="272">
        <v>6560</v>
      </c>
      <c r="D192" s="269">
        <v>2412</v>
      </c>
      <c r="E192" s="272">
        <v>4180</v>
      </c>
      <c r="F192" s="268">
        <v>2</v>
      </c>
      <c r="G192" s="268">
        <v>1</v>
      </c>
      <c r="H192" s="268">
        <v>2</v>
      </c>
      <c r="I192" s="268">
        <v>3</v>
      </c>
      <c r="J192" s="268">
        <v>1</v>
      </c>
      <c r="K192" s="268">
        <v>2</v>
      </c>
      <c r="L192" s="268"/>
      <c r="M192" s="268"/>
    </row>
    <row r="193" spans="1:13" x14ac:dyDescent="0.2">
      <c r="A193" s="266" t="s">
        <v>23</v>
      </c>
      <c r="B193" s="269">
        <v>16100</v>
      </c>
      <c r="C193" s="272">
        <v>8800</v>
      </c>
      <c r="D193" s="269">
        <v>8520</v>
      </c>
      <c r="E193" s="272">
        <v>8000</v>
      </c>
      <c r="F193" s="268">
        <v>3</v>
      </c>
      <c r="G193" s="268"/>
      <c r="H193" s="268">
        <v>7</v>
      </c>
      <c r="I193" s="268">
        <v>6</v>
      </c>
      <c r="J193" s="268">
        <v>1</v>
      </c>
      <c r="K193" s="268">
        <v>1</v>
      </c>
      <c r="L193" s="268">
        <v>1</v>
      </c>
      <c r="M193" s="268">
        <v>1</v>
      </c>
    </row>
    <row r="194" spans="1:13" x14ac:dyDescent="0.2">
      <c r="A194" s="266" t="s">
        <v>24</v>
      </c>
      <c r="B194" s="269">
        <v>52900</v>
      </c>
      <c r="C194" s="272">
        <v>6800</v>
      </c>
      <c r="D194" s="269">
        <v>15800</v>
      </c>
      <c r="E194" s="288"/>
      <c r="F194" s="268"/>
      <c r="G194" s="268"/>
      <c r="H194" s="268">
        <v>1</v>
      </c>
      <c r="I194" s="268">
        <v>3</v>
      </c>
      <c r="J194" s="268">
        <v>3</v>
      </c>
      <c r="K194" s="268">
        <v>2</v>
      </c>
      <c r="L194" s="268">
        <v>2</v>
      </c>
      <c r="M194" s="268">
        <v>2</v>
      </c>
    </row>
    <row r="195" spans="1:13" x14ac:dyDescent="0.2">
      <c r="A195" s="266" t="s">
        <v>25</v>
      </c>
      <c r="B195" s="269">
        <v>12200</v>
      </c>
      <c r="C195" s="272">
        <v>31900</v>
      </c>
      <c r="D195" s="269">
        <v>2600</v>
      </c>
      <c r="E195" s="272">
        <v>28000</v>
      </c>
      <c r="F195" s="268">
        <v>2</v>
      </c>
      <c r="G195" s="268"/>
      <c r="H195" s="268">
        <v>2</v>
      </c>
      <c r="I195" s="268">
        <v>1</v>
      </c>
      <c r="J195" s="268">
        <v>1</v>
      </c>
      <c r="K195" s="268">
        <v>1</v>
      </c>
      <c r="L195" s="268">
        <v>1</v>
      </c>
      <c r="M195" s="268">
        <v>1</v>
      </c>
    </row>
    <row r="196" spans="1:13" x14ac:dyDescent="0.2">
      <c r="A196" s="266" t="s">
        <v>26</v>
      </c>
      <c r="B196" s="269">
        <v>42320</v>
      </c>
      <c r="C196" s="272">
        <v>23300</v>
      </c>
      <c r="D196" s="269">
        <v>18800</v>
      </c>
      <c r="E196" s="272">
        <v>23200</v>
      </c>
      <c r="F196" s="268">
        <v>2</v>
      </c>
      <c r="G196" s="268">
        <v>1</v>
      </c>
      <c r="H196" s="268">
        <v>3</v>
      </c>
      <c r="I196" s="268">
        <v>4</v>
      </c>
      <c r="J196" s="268">
        <v>1</v>
      </c>
      <c r="K196" s="268">
        <v>1</v>
      </c>
      <c r="L196" s="268">
        <v>3</v>
      </c>
      <c r="M196" s="268"/>
    </row>
    <row r="197" spans="1:13" x14ac:dyDescent="0.2">
      <c r="A197" s="266" t="s">
        <v>27</v>
      </c>
      <c r="B197" s="269">
        <v>8550</v>
      </c>
      <c r="C197" s="272">
        <v>15390</v>
      </c>
      <c r="D197" s="269">
        <v>500</v>
      </c>
      <c r="E197" s="289">
        <v>13300</v>
      </c>
      <c r="F197" s="268"/>
      <c r="G197" s="268">
        <v>1</v>
      </c>
      <c r="H197" s="268">
        <v>4</v>
      </c>
      <c r="I197" s="268">
        <v>4</v>
      </c>
      <c r="J197" s="268">
        <v>3</v>
      </c>
      <c r="K197" s="268">
        <v>3</v>
      </c>
      <c r="L197" s="268">
        <v>1</v>
      </c>
      <c r="M197" s="268">
        <v>1</v>
      </c>
    </row>
    <row r="198" spans="1:13" x14ac:dyDescent="0.2">
      <c r="A198" s="266" t="s">
        <v>28</v>
      </c>
      <c r="B198" s="269">
        <v>15200</v>
      </c>
      <c r="C198" s="272">
        <v>25100</v>
      </c>
      <c r="D198" s="269">
        <v>8900</v>
      </c>
      <c r="E198" s="272">
        <v>14000</v>
      </c>
      <c r="F198" s="268"/>
      <c r="G198" s="268"/>
      <c r="H198" s="268">
        <v>7</v>
      </c>
      <c r="I198" s="268">
        <v>7</v>
      </c>
      <c r="J198" s="268">
        <v>4</v>
      </c>
      <c r="K198" s="268">
        <v>4</v>
      </c>
      <c r="L198" s="268">
        <v>2</v>
      </c>
      <c r="M198" s="268">
        <v>2</v>
      </c>
    </row>
    <row r="199" spans="1:13" x14ac:dyDescent="0.2">
      <c r="A199" s="266" t="s">
        <v>29</v>
      </c>
      <c r="B199" s="269">
        <v>4500</v>
      </c>
      <c r="C199" s="272">
        <v>25000</v>
      </c>
      <c r="D199" s="269">
        <v>3800</v>
      </c>
      <c r="E199" s="272">
        <v>11970</v>
      </c>
      <c r="F199" s="268">
        <v>2</v>
      </c>
      <c r="G199" s="268">
        <v>1</v>
      </c>
      <c r="H199" s="268"/>
      <c r="I199" s="268"/>
      <c r="J199" s="268"/>
      <c r="K199" s="268"/>
      <c r="L199" s="268">
        <v>2</v>
      </c>
      <c r="M199" s="268"/>
    </row>
    <row r="200" spans="1:13" x14ac:dyDescent="0.2">
      <c r="A200" s="266" t="s">
        <v>30</v>
      </c>
      <c r="B200" s="269">
        <v>40256</v>
      </c>
      <c r="C200" s="272">
        <v>7500</v>
      </c>
      <c r="D200" s="269">
        <v>25500</v>
      </c>
      <c r="E200" s="272">
        <v>6500</v>
      </c>
      <c r="F200" s="268">
        <v>3</v>
      </c>
      <c r="G200" s="268">
        <v>3</v>
      </c>
      <c r="H200" s="268">
        <v>8</v>
      </c>
      <c r="I200" s="268">
        <v>2</v>
      </c>
      <c r="J200" s="268">
        <v>2</v>
      </c>
      <c r="K200" s="268">
        <v>2</v>
      </c>
      <c r="L200" s="268">
        <v>3</v>
      </c>
      <c r="M200" s="268">
        <v>3</v>
      </c>
    </row>
    <row r="201" spans="1:13" x14ac:dyDescent="0.2">
      <c r="A201" s="266" t="s">
        <v>31</v>
      </c>
      <c r="B201" s="269">
        <v>19250</v>
      </c>
      <c r="C201" s="272">
        <v>36600</v>
      </c>
      <c r="D201" s="269">
        <v>12750</v>
      </c>
      <c r="E201" s="272">
        <v>25250</v>
      </c>
      <c r="F201" s="268"/>
      <c r="G201" s="268">
        <v>2</v>
      </c>
      <c r="H201" s="268">
        <v>4</v>
      </c>
      <c r="I201" s="268">
        <v>6</v>
      </c>
      <c r="J201" s="268">
        <v>3</v>
      </c>
      <c r="K201" s="268">
        <v>4</v>
      </c>
      <c r="L201" s="268">
        <v>2</v>
      </c>
      <c r="M201" s="268">
        <v>2</v>
      </c>
    </row>
    <row r="202" spans="1:13" x14ac:dyDescent="0.2">
      <c r="A202" s="266" t="s">
        <v>32</v>
      </c>
      <c r="B202" s="282">
        <v>58500</v>
      </c>
      <c r="C202" s="272">
        <v>37500</v>
      </c>
      <c r="D202" s="269">
        <v>41230</v>
      </c>
      <c r="E202" s="272">
        <v>8800</v>
      </c>
      <c r="F202" s="268">
        <v>3</v>
      </c>
      <c r="G202" s="268">
        <v>1</v>
      </c>
      <c r="H202" s="268">
        <v>5</v>
      </c>
      <c r="I202" s="268">
        <v>7</v>
      </c>
      <c r="J202" s="268">
        <v>7</v>
      </c>
      <c r="K202" s="268">
        <v>9</v>
      </c>
      <c r="L202" s="268">
        <v>3</v>
      </c>
      <c r="M202" s="268">
        <v>1</v>
      </c>
    </row>
    <row r="203" spans="1:13" x14ac:dyDescent="0.2">
      <c r="A203" s="266" t="s">
        <v>33</v>
      </c>
      <c r="B203" s="269">
        <v>46000</v>
      </c>
      <c r="C203" s="272">
        <v>27800</v>
      </c>
      <c r="D203" s="269">
        <v>17000</v>
      </c>
      <c r="E203" s="272">
        <v>11700</v>
      </c>
      <c r="F203" s="268"/>
      <c r="G203" s="268">
        <v>3</v>
      </c>
      <c r="H203" s="268">
        <v>5</v>
      </c>
      <c r="I203" s="268">
        <v>3</v>
      </c>
      <c r="J203" s="268">
        <v>1</v>
      </c>
      <c r="K203" s="268">
        <v>1</v>
      </c>
      <c r="L203" s="268"/>
      <c r="M203" s="268"/>
    </row>
    <row r="204" spans="1:13" x14ac:dyDescent="0.2">
      <c r="A204" s="266" t="s">
        <v>34</v>
      </c>
      <c r="B204" s="269">
        <v>48900</v>
      </c>
      <c r="C204" s="272">
        <v>49250</v>
      </c>
      <c r="D204" s="269">
        <v>15800</v>
      </c>
      <c r="E204" s="272">
        <v>21450</v>
      </c>
      <c r="F204" s="271"/>
      <c r="G204" s="271"/>
      <c r="H204" s="271">
        <v>4</v>
      </c>
      <c r="I204" s="271">
        <v>7</v>
      </c>
      <c r="J204" s="271">
        <v>2</v>
      </c>
      <c r="K204" s="271">
        <v>3</v>
      </c>
      <c r="L204" s="271">
        <v>2</v>
      </c>
      <c r="M204" s="271">
        <v>2</v>
      </c>
    </row>
    <row r="205" spans="1:13" x14ac:dyDescent="0.2">
      <c r="A205" s="268" t="s">
        <v>35</v>
      </c>
      <c r="B205" s="272">
        <v>68600</v>
      </c>
      <c r="C205" s="272">
        <v>119250</v>
      </c>
      <c r="D205" s="272">
        <v>33630</v>
      </c>
      <c r="E205" s="272">
        <v>56600</v>
      </c>
      <c r="F205" s="273"/>
      <c r="G205" s="273">
        <v>3</v>
      </c>
      <c r="H205" s="273">
        <v>25</v>
      </c>
      <c r="I205" s="273">
        <v>26</v>
      </c>
      <c r="J205" s="273">
        <v>29</v>
      </c>
      <c r="K205" s="273">
        <v>30</v>
      </c>
      <c r="L205" s="273">
        <v>8</v>
      </c>
      <c r="M205" s="273">
        <v>6</v>
      </c>
    </row>
    <row r="206" spans="1:13" x14ac:dyDescent="0.2">
      <c r="A206" s="266" t="s">
        <v>49</v>
      </c>
      <c r="B206" s="269">
        <v>18950</v>
      </c>
      <c r="C206" s="269">
        <v>38500</v>
      </c>
      <c r="D206" s="269">
        <v>9200</v>
      </c>
      <c r="E206" s="269">
        <v>40500</v>
      </c>
      <c r="F206" s="274">
        <v>1</v>
      </c>
      <c r="G206" s="274">
        <v>2</v>
      </c>
      <c r="H206" s="274">
        <v>4</v>
      </c>
      <c r="I206" s="274">
        <v>6</v>
      </c>
      <c r="J206" s="274">
        <v>3</v>
      </c>
      <c r="K206" s="274">
        <v>3</v>
      </c>
      <c r="L206" s="274">
        <v>3</v>
      </c>
      <c r="M206" s="274">
        <v>2</v>
      </c>
    </row>
    <row r="207" spans="1:13" x14ac:dyDescent="0.2">
      <c r="A207" s="266" t="s">
        <v>36</v>
      </c>
      <c r="B207" s="269">
        <v>24800</v>
      </c>
      <c r="C207" s="282">
        <v>23650</v>
      </c>
      <c r="D207" s="269">
        <v>18200</v>
      </c>
      <c r="E207" s="290">
        <v>13560</v>
      </c>
      <c r="F207" s="271"/>
      <c r="G207" s="271">
        <v>2</v>
      </c>
      <c r="H207" s="271">
        <v>1</v>
      </c>
      <c r="I207" s="271">
        <v>5</v>
      </c>
      <c r="J207" s="271">
        <v>2</v>
      </c>
      <c r="K207" s="271">
        <v>3</v>
      </c>
      <c r="L207" s="271">
        <v>1</v>
      </c>
      <c r="M207" s="271">
        <v>1</v>
      </c>
    </row>
    <row r="208" spans="1:13" ht="53.25" customHeight="1" x14ac:dyDescent="0.2">
      <c r="A208" s="276" t="s">
        <v>38</v>
      </c>
      <c r="B208" s="278">
        <f>B191+B192+B193+B194+B195+B196+B197+B198+B199+B200+B201+B202+B203+B204+B205+B206+B207</f>
        <v>512842</v>
      </c>
      <c r="C208" s="278">
        <f>C191+C192+C193+C194+C195+C196+C197+C198+C199+C200+C201+C202+C203+C204+C205+C206+C207</f>
        <v>551400</v>
      </c>
      <c r="D208" s="292">
        <f t="shared" ref="D208" si="6">D191+D192+D193+D194+D195+D196+D197+D198+D199+D200+D201+D202+D203+D204+D205+D206+D207</f>
        <v>256492</v>
      </c>
      <c r="E208" s="286">
        <f>E191+E192++E193+E194+E195+E196+E197+E198+E199+E200+E201+E202++E203+E204+E205+E206+E207</f>
        <v>341110</v>
      </c>
      <c r="F208" s="274">
        <f t="shared" ref="F208:M208" si="7">F191+F192+F193+F194+F195+F196+F197+F198+F199+F200+F201+F202+F203+F204+F205+F206+F207</f>
        <v>18</v>
      </c>
      <c r="G208" s="274">
        <f t="shared" si="7"/>
        <v>21</v>
      </c>
      <c r="H208" s="274">
        <f t="shared" si="7"/>
        <v>84</v>
      </c>
      <c r="I208" s="274">
        <f t="shared" si="7"/>
        <v>94</v>
      </c>
      <c r="J208" s="274">
        <f t="shared" si="7"/>
        <v>64</v>
      </c>
      <c r="K208" s="274">
        <f t="shared" si="7"/>
        <v>71</v>
      </c>
      <c r="L208" s="274">
        <f t="shared" si="7"/>
        <v>35</v>
      </c>
      <c r="M208" s="274">
        <f t="shared" si="7"/>
        <v>24</v>
      </c>
    </row>
    <row r="209" spans="1:13" x14ac:dyDescent="0.2">
      <c r="A209" s="266" t="s">
        <v>39</v>
      </c>
      <c r="B209" s="280">
        <f>SUM(B191:B207)</f>
        <v>512842</v>
      </c>
      <c r="C209" s="280">
        <f>C208-B208</f>
        <v>38558</v>
      </c>
      <c r="D209" s="270"/>
      <c r="E209" s="280">
        <f>E208-D208</f>
        <v>84618</v>
      </c>
      <c r="F209" s="268"/>
      <c r="G209" s="281">
        <f>G208-F208</f>
        <v>3</v>
      </c>
      <c r="H209" s="268"/>
      <c r="I209" s="281">
        <f>I208-H208</f>
        <v>10</v>
      </c>
      <c r="J209" s="268"/>
      <c r="K209" s="281">
        <f>K208-J208</f>
        <v>7</v>
      </c>
      <c r="L209" s="268"/>
      <c r="M209" s="281">
        <f>M208-L208</f>
        <v>-11</v>
      </c>
    </row>
    <row r="210" spans="1:13" x14ac:dyDescent="0.2">
      <c r="A210" s="266" t="s">
        <v>40</v>
      </c>
      <c r="B210" s="266">
        <f>SUM(B191:B209)</f>
        <v>1538526</v>
      </c>
      <c r="C210" s="280">
        <f>C208*100/B208*100</f>
        <v>10751.849497506055</v>
      </c>
      <c r="D210" s="280">
        <f>SUM(D191:D209)</f>
        <v>512984</v>
      </c>
      <c r="E210" s="280">
        <f>E208*100/D208-100</f>
        <v>32.990502627762282</v>
      </c>
      <c r="F210" s="281"/>
      <c r="G210" s="281">
        <f>G208*100/F208-100</f>
        <v>16.666666666666671</v>
      </c>
      <c r="H210" s="281"/>
      <c r="I210" s="281">
        <f>I208*100/H208-100</f>
        <v>11.904761904761898</v>
      </c>
      <c r="J210" s="281"/>
      <c r="K210" s="281">
        <f>K208*100/J208-100</f>
        <v>10.9375</v>
      </c>
      <c r="L210" s="281"/>
      <c r="M210" s="281">
        <f>M208*100/L208-100</f>
        <v>-31.428571428571431</v>
      </c>
    </row>
    <row r="211" spans="1:13" x14ac:dyDescent="0.2">
      <c r="C211" s="265"/>
      <c r="D211" s="265"/>
      <c r="E211" s="265"/>
    </row>
    <row r="212" spans="1:13" x14ac:dyDescent="0.2">
      <c r="C212" s="265"/>
      <c r="D212" s="283" t="s">
        <v>94</v>
      </c>
      <c r="E212" s="283"/>
      <c r="F212" s="284"/>
      <c r="G212" s="284"/>
      <c r="H212" s="284"/>
      <c r="I212" s="284"/>
    </row>
    <row r="213" spans="1:13" x14ac:dyDescent="0.2">
      <c r="C213" s="265"/>
      <c r="D213" s="283"/>
      <c r="E213" s="283" t="s">
        <v>277</v>
      </c>
      <c r="F213" s="284"/>
      <c r="G213" s="284"/>
      <c r="H213" s="284"/>
      <c r="I213" s="284"/>
    </row>
    <row r="214" spans="1:13" x14ac:dyDescent="0.2">
      <c r="C214" s="265"/>
      <c r="D214" s="283"/>
      <c r="E214" s="283"/>
      <c r="F214" s="284"/>
      <c r="G214" s="284"/>
      <c r="H214" s="284"/>
      <c r="I214" s="284"/>
    </row>
    <row r="218" spans="1:13" x14ac:dyDescent="0.2">
      <c r="A218" s="263">
        <v>42281</v>
      </c>
      <c r="C218" s="265"/>
      <c r="D218" s="265"/>
      <c r="E218" s="265"/>
      <c r="H218" s="264" t="s">
        <v>280</v>
      </c>
    </row>
    <row r="219" spans="1:13" x14ac:dyDescent="0.2">
      <c r="A219" s="357"/>
      <c r="B219" s="356" t="s">
        <v>240</v>
      </c>
      <c r="C219" s="356"/>
      <c r="D219" s="356"/>
      <c r="E219" s="356"/>
      <c r="F219" s="356" t="s">
        <v>43</v>
      </c>
      <c r="G219" s="356"/>
      <c r="H219" s="356" t="s">
        <v>44</v>
      </c>
      <c r="I219" s="356"/>
      <c r="J219" s="356" t="s">
        <v>45</v>
      </c>
      <c r="K219" s="356"/>
      <c r="L219" s="356" t="s">
        <v>46</v>
      </c>
      <c r="M219" s="356"/>
    </row>
    <row r="220" spans="1:13" x14ac:dyDescent="0.2">
      <c r="A220" s="358"/>
      <c r="B220" s="356" t="s">
        <v>47</v>
      </c>
      <c r="C220" s="356"/>
      <c r="D220" s="356" t="s">
        <v>48</v>
      </c>
      <c r="E220" s="356"/>
      <c r="F220" s="356"/>
      <c r="G220" s="356"/>
      <c r="H220" s="356"/>
      <c r="I220" s="356"/>
      <c r="J220" s="356"/>
      <c r="K220" s="356"/>
      <c r="L220" s="356"/>
      <c r="M220" s="356"/>
    </row>
    <row r="221" spans="1:13" x14ac:dyDescent="0.2">
      <c r="A221" s="359"/>
      <c r="B221" s="258">
        <v>2014</v>
      </c>
      <c r="C221" s="261">
        <v>2015</v>
      </c>
      <c r="D221" s="287">
        <v>2014</v>
      </c>
      <c r="E221" s="261">
        <v>2015</v>
      </c>
      <c r="F221" s="262">
        <v>2014</v>
      </c>
      <c r="G221" s="262">
        <v>2015</v>
      </c>
      <c r="H221" s="262">
        <v>2014</v>
      </c>
      <c r="I221" s="262">
        <v>2015</v>
      </c>
      <c r="J221" s="262">
        <v>2014</v>
      </c>
      <c r="K221" s="262">
        <v>2015</v>
      </c>
      <c r="L221" s="262">
        <v>2014</v>
      </c>
      <c r="M221" s="262">
        <v>2015</v>
      </c>
    </row>
    <row r="222" spans="1:13" x14ac:dyDescent="0.2">
      <c r="A222" s="266" t="s">
        <v>21</v>
      </c>
      <c r="B222" s="269">
        <v>22500</v>
      </c>
      <c r="C222" s="272">
        <v>68500</v>
      </c>
      <c r="D222" s="269">
        <v>24518</v>
      </c>
      <c r="E222" s="272">
        <v>54100</v>
      </c>
      <c r="F222" s="268"/>
      <c r="G222" s="268">
        <v>1</v>
      </c>
      <c r="H222" s="268">
        <v>2</v>
      </c>
      <c r="I222" s="268">
        <v>6</v>
      </c>
      <c r="J222" s="268">
        <v>1</v>
      </c>
      <c r="K222" s="268">
        <v>4</v>
      </c>
      <c r="L222" s="268">
        <v>1</v>
      </c>
      <c r="M222" s="268"/>
    </row>
    <row r="223" spans="1:13" x14ac:dyDescent="0.2">
      <c r="A223" s="266" t="s">
        <v>22</v>
      </c>
      <c r="B223" s="269">
        <v>17800</v>
      </c>
      <c r="C223" s="272">
        <v>6560</v>
      </c>
      <c r="D223" s="269">
        <v>2412</v>
      </c>
      <c r="E223" s="272">
        <v>4180</v>
      </c>
      <c r="F223" s="268">
        <v>3</v>
      </c>
      <c r="G223" s="268">
        <v>1</v>
      </c>
      <c r="H223" s="268">
        <v>4</v>
      </c>
      <c r="I223" s="268">
        <v>3</v>
      </c>
      <c r="J223" s="268">
        <v>1</v>
      </c>
      <c r="K223" s="268">
        <v>2</v>
      </c>
      <c r="L223" s="268"/>
      <c r="M223" s="268"/>
    </row>
    <row r="224" spans="1:13" x14ac:dyDescent="0.2">
      <c r="A224" s="266" t="s">
        <v>23</v>
      </c>
      <c r="B224" s="269">
        <v>18100</v>
      </c>
      <c r="C224" s="272">
        <v>28800</v>
      </c>
      <c r="D224" s="269">
        <v>8520</v>
      </c>
      <c r="E224" s="272">
        <v>28000</v>
      </c>
      <c r="F224" s="268">
        <v>3</v>
      </c>
      <c r="G224" s="268"/>
      <c r="H224" s="268">
        <v>7</v>
      </c>
      <c r="I224" s="268">
        <v>8</v>
      </c>
      <c r="J224" s="268">
        <v>1</v>
      </c>
      <c r="K224" s="268">
        <v>2</v>
      </c>
      <c r="L224" s="268">
        <v>1</v>
      </c>
      <c r="M224" s="268">
        <v>1</v>
      </c>
    </row>
    <row r="225" spans="1:13" x14ac:dyDescent="0.2">
      <c r="A225" s="266" t="s">
        <v>24</v>
      </c>
      <c r="B225" s="269">
        <v>54000</v>
      </c>
      <c r="C225" s="272">
        <v>7800</v>
      </c>
      <c r="D225" s="269">
        <v>15800</v>
      </c>
      <c r="E225" s="272">
        <v>1000</v>
      </c>
      <c r="F225" s="268"/>
      <c r="G225" s="268"/>
      <c r="H225" s="268">
        <v>1</v>
      </c>
      <c r="I225" s="268">
        <v>5</v>
      </c>
      <c r="J225" s="268">
        <v>3</v>
      </c>
      <c r="K225" s="268">
        <v>2</v>
      </c>
      <c r="L225" s="268">
        <v>2</v>
      </c>
      <c r="M225" s="268">
        <v>2</v>
      </c>
    </row>
    <row r="226" spans="1:13" x14ac:dyDescent="0.2">
      <c r="A226" s="266" t="s">
        <v>25</v>
      </c>
      <c r="B226" s="269">
        <v>18200</v>
      </c>
      <c r="C226" s="272">
        <v>31900</v>
      </c>
      <c r="D226" s="269">
        <v>2600</v>
      </c>
      <c r="E226" s="272">
        <v>28000</v>
      </c>
      <c r="F226" s="268">
        <v>2</v>
      </c>
      <c r="G226" s="268"/>
      <c r="H226" s="268">
        <v>2</v>
      </c>
      <c r="I226" s="268">
        <v>1</v>
      </c>
      <c r="J226" s="268">
        <v>1</v>
      </c>
      <c r="K226" s="268">
        <v>1</v>
      </c>
      <c r="L226" s="268">
        <v>1</v>
      </c>
      <c r="M226" s="268">
        <v>1</v>
      </c>
    </row>
    <row r="227" spans="1:13" x14ac:dyDescent="0.2">
      <c r="A227" s="266" t="s">
        <v>26</v>
      </c>
      <c r="B227" s="269">
        <v>48890</v>
      </c>
      <c r="C227" s="272">
        <v>31600</v>
      </c>
      <c r="D227" s="269">
        <v>32300</v>
      </c>
      <c r="E227" s="272">
        <v>31300</v>
      </c>
      <c r="F227" s="268">
        <v>2</v>
      </c>
      <c r="G227" s="268">
        <v>1</v>
      </c>
      <c r="H227" s="268">
        <v>3</v>
      </c>
      <c r="I227" s="268">
        <v>5</v>
      </c>
      <c r="J227" s="268">
        <v>1</v>
      </c>
      <c r="K227" s="268">
        <v>1</v>
      </c>
      <c r="L227" s="268">
        <v>3</v>
      </c>
      <c r="M227" s="268">
        <v>2</v>
      </c>
    </row>
    <row r="228" spans="1:13" x14ac:dyDescent="0.2">
      <c r="A228" s="266" t="s">
        <v>27</v>
      </c>
      <c r="B228" s="269">
        <v>11500</v>
      </c>
      <c r="C228" s="272">
        <v>15390</v>
      </c>
      <c r="D228" s="269">
        <v>500</v>
      </c>
      <c r="E228" s="272">
        <v>13300</v>
      </c>
      <c r="F228" s="268"/>
      <c r="G228" s="268">
        <v>2</v>
      </c>
      <c r="H228" s="268">
        <v>4</v>
      </c>
      <c r="I228" s="268">
        <v>4</v>
      </c>
      <c r="J228" s="268">
        <v>3</v>
      </c>
      <c r="K228" s="268">
        <v>3</v>
      </c>
      <c r="L228" s="268">
        <v>1</v>
      </c>
      <c r="M228" s="268">
        <v>1</v>
      </c>
    </row>
    <row r="229" spans="1:13" s="295" customFormat="1" x14ac:dyDescent="0.2">
      <c r="A229" s="293" t="s">
        <v>28</v>
      </c>
      <c r="B229" s="294">
        <v>17595</v>
      </c>
      <c r="C229" s="294">
        <v>25100</v>
      </c>
      <c r="D229" s="294">
        <v>8900</v>
      </c>
      <c r="E229" s="294">
        <v>14000</v>
      </c>
      <c r="F229" s="293"/>
      <c r="G229" s="293"/>
      <c r="H229" s="293">
        <v>7</v>
      </c>
      <c r="I229" s="293">
        <v>7</v>
      </c>
      <c r="J229" s="293">
        <v>4</v>
      </c>
      <c r="K229" s="293">
        <v>4</v>
      </c>
      <c r="L229" s="293">
        <v>2</v>
      </c>
      <c r="M229" s="293">
        <v>2</v>
      </c>
    </row>
    <row r="230" spans="1:13" x14ac:dyDescent="0.2">
      <c r="A230" s="266" t="s">
        <v>29</v>
      </c>
      <c r="B230" s="269">
        <v>4500</v>
      </c>
      <c r="C230" s="272">
        <v>26200</v>
      </c>
      <c r="D230" s="269">
        <v>3800</v>
      </c>
      <c r="E230" s="272">
        <v>11970</v>
      </c>
      <c r="F230" s="268">
        <v>2</v>
      </c>
      <c r="G230" s="268">
        <v>1</v>
      </c>
      <c r="H230" s="268"/>
      <c r="I230" s="268"/>
      <c r="J230" s="268"/>
      <c r="K230" s="268"/>
      <c r="L230" s="268">
        <v>2</v>
      </c>
      <c r="M230" s="268"/>
    </row>
    <row r="231" spans="1:13" x14ac:dyDescent="0.2">
      <c r="A231" s="266" t="s">
        <v>30</v>
      </c>
      <c r="B231" s="269">
        <v>19635</v>
      </c>
      <c r="C231" s="272">
        <v>9500</v>
      </c>
      <c r="D231" s="269">
        <v>4580</v>
      </c>
      <c r="E231" s="272">
        <v>6500</v>
      </c>
      <c r="F231" s="268">
        <v>3</v>
      </c>
      <c r="G231" s="268">
        <v>3</v>
      </c>
      <c r="H231" s="268">
        <v>8</v>
      </c>
      <c r="I231" s="268">
        <v>4</v>
      </c>
      <c r="J231" s="268">
        <v>2</v>
      </c>
      <c r="K231" s="268">
        <v>2</v>
      </c>
      <c r="L231" s="268">
        <v>3</v>
      </c>
      <c r="M231" s="268">
        <v>3</v>
      </c>
    </row>
    <row r="232" spans="1:13" x14ac:dyDescent="0.2">
      <c r="A232" s="266" t="s">
        <v>31</v>
      </c>
      <c r="B232" s="269">
        <v>15820</v>
      </c>
      <c r="C232" s="272">
        <v>38600</v>
      </c>
      <c r="D232" s="269">
        <v>12750</v>
      </c>
      <c r="E232" s="272">
        <v>27500</v>
      </c>
      <c r="F232" s="268"/>
      <c r="G232" s="268">
        <v>2</v>
      </c>
      <c r="H232" s="268">
        <v>4</v>
      </c>
      <c r="I232" s="268">
        <v>8</v>
      </c>
      <c r="J232" s="268">
        <v>3</v>
      </c>
      <c r="K232" s="268">
        <v>4</v>
      </c>
      <c r="L232" s="268">
        <v>2</v>
      </c>
      <c r="M232" s="268">
        <v>2</v>
      </c>
    </row>
    <row r="233" spans="1:13" x14ac:dyDescent="0.2">
      <c r="A233" s="266" t="s">
        <v>32</v>
      </c>
      <c r="B233" s="269">
        <v>41900</v>
      </c>
      <c r="C233" s="272">
        <v>48900</v>
      </c>
      <c r="D233" s="269">
        <v>38600</v>
      </c>
      <c r="E233" s="272">
        <v>18800</v>
      </c>
      <c r="F233" s="268">
        <v>3</v>
      </c>
      <c r="G233" s="268">
        <v>1</v>
      </c>
      <c r="H233" s="268">
        <v>5</v>
      </c>
      <c r="I233" s="268">
        <v>8</v>
      </c>
      <c r="J233" s="268">
        <v>7</v>
      </c>
      <c r="K233" s="268">
        <v>9</v>
      </c>
      <c r="L233" s="268">
        <v>3</v>
      </c>
      <c r="M233" s="268">
        <v>2</v>
      </c>
    </row>
    <row r="234" spans="1:13" x14ac:dyDescent="0.2">
      <c r="A234" s="266" t="s">
        <v>33</v>
      </c>
      <c r="B234" s="269">
        <v>78500</v>
      </c>
      <c r="C234" s="272">
        <v>32300</v>
      </c>
      <c r="D234" s="269">
        <v>23500</v>
      </c>
      <c r="E234" s="272">
        <v>15800</v>
      </c>
      <c r="F234" s="268">
        <v>1</v>
      </c>
      <c r="G234" s="268">
        <v>3</v>
      </c>
      <c r="H234" s="268">
        <v>5</v>
      </c>
      <c r="I234" s="268">
        <v>3</v>
      </c>
      <c r="J234" s="268">
        <v>1</v>
      </c>
      <c r="K234" s="268">
        <v>2</v>
      </c>
      <c r="L234" s="268"/>
      <c r="M234" s="268">
        <v>1</v>
      </c>
    </row>
    <row r="235" spans="1:13" x14ac:dyDescent="0.2">
      <c r="A235" s="266" t="s">
        <v>34</v>
      </c>
      <c r="B235" s="269">
        <v>78900</v>
      </c>
      <c r="C235" s="272">
        <v>71250</v>
      </c>
      <c r="D235" s="269">
        <v>13500</v>
      </c>
      <c r="E235" s="272">
        <v>21450</v>
      </c>
      <c r="F235" s="271"/>
      <c r="G235" s="271"/>
      <c r="H235" s="271">
        <v>4</v>
      </c>
      <c r="I235" s="271">
        <v>10</v>
      </c>
      <c r="J235" s="271">
        <v>2</v>
      </c>
      <c r="K235" s="271">
        <v>3</v>
      </c>
      <c r="L235" s="271">
        <v>5</v>
      </c>
      <c r="M235" s="271">
        <v>2</v>
      </c>
    </row>
    <row r="236" spans="1:13" x14ac:dyDescent="0.2">
      <c r="A236" s="268" t="s">
        <v>35</v>
      </c>
      <c r="B236" s="272">
        <v>83900</v>
      </c>
      <c r="C236" s="272">
        <v>119250</v>
      </c>
      <c r="D236" s="272">
        <v>48192</v>
      </c>
      <c r="E236" s="272">
        <v>56600</v>
      </c>
      <c r="F236" s="273"/>
      <c r="G236" s="273">
        <v>3</v>
      </c>
      <c r="H236" s="273">
        <v>25</v>
      </c>
      <c r="I236" s="273">
        <v>27</v>
      </c>
      <c r="J236" s="273">
        <v>30</v>
      </c>
      <c r="K236" s="273">
        <v>30</v>
      </c>
      <c r="L236" s="273">
        <v>9</v>
      </c>
      <c r="M236" s="273">
        <v>6</v>
      </c>
    </row>
    <row r="237" spans="1:13" x14ac:dyDescent="0.2">
      <c r="A237" s="266" t="s">
        <v>49</v>
      </c>
      <c r="B237" s="269">
        <v>83900</v>
      </c>
      <c r="C237" s="269">
        <v>38500</v>
      </c>
      <c r="D237" s="269">
        <v>9200</v>
      </c>
      <c r="E237" s="269">
        <v>40500</v>
      </c>
      <c r="F237" s="274">
        <v>1</v>
      </c>
      <c r="G237" s="274">
        <v>2</v>
      </c>
      <c r="H237" s="274">
        <v>4</v>
      </c>
      <c r="I237" s="274">
        <v>6</v>
      </c>
      <c r="J237" s="274">
        <v>3</v>
      </c>
      <c r="K237" s="274">
        <v>3</v>
      </c>
      <c r="L237" s="274">
        <v>3</v>
      </c>
      <c r="M237" s="274">
        <v>2</v>
      </c>
    </row>
    <row r="238" spans="1:13" x14ac:dyDescent="0.2">
      <c r="A238" s="266" t="s">
        <v>36</v>
      </c>
      <c r="B238" s="269">
        <v>25800</v>
      </c>
      <c r="C238" s="282">
        <v>23650</v>
      </c>
      <c r="D238" s="269">
        <v>18200</v>
      </c>
      <c r="E238" s="290">
        <v>13560</v>
      </c>
      <c r="F238" s="271"/>
      <c r="G238" s="271">
        <v>2</v>
      </c>
      <c r="H238" s="271">
        <v>1</v>
      </c>
      <c r="I238" s="271">
        <v>5</v>
      </c>
      <c r="J238" s="271">
        <v>2</v>
      </c>
      <c r="K238" s="271">
        <v>3</v>
      </c>
      <c r="L238" s="271">
        <v>1</v>
      </c>
      <c r="M238" s="271">
        <v>1</v>
      </c>
    </row>
    <row r="239" spans="1:13" ht="73.5" customHeight="1" x14ac:dyDescent="0.2">
      <c r="A239" s="276" t="s">
        <v>38</v>
      </c>
      <c r="B239" s="277">
        <f>B222+B223+B224+B225+B226+B227+B228+B229+B230+B231+B232+B233+B234+B235+B236+B237+B238</f>
        <v>641440</v>
      </c>
      <c r="C239" s="277">
        <f>C222+C223+C224+C225+C226+C227+C228+C229+C230+C231+C232+C233+C234+C235+C236+C237+C238</f>
        <v>623800</v>
      </c>
      <c r="D239" s="279">
        <f t="shared" ref="D239" si="8">D222+D223+D224+D225+D226+D227+D228+D229+D230+D231+D232+D233+D234+D235+D236+D237+D238</f>
        <v>267872</v>
      </c>
      <c r="E239" s="241">
        <f>E222+E223++E224+E225+E226+E227+E228+E229+E230+E231+E232+E233++E234+E235+E236+E237+E238</f>
        <v>386560</v>
      </c>
      <c r="F239" s="274">
        <f>F222+F223+F224+F225+F226+F227+F228+F229+F230+F231+F232+F233+F234+F235+F236+F237+F238</f>
        <v>20</v>
      </c>
      <c r="G239" s="274">
        <f t="shared" ref="G239:M239" si="9">G222+G223+G224+G225+G226+G227+G228+G229+G230+G231+G232+G233+G234+G235+G236+G237+G238</f>
        <v>22</v>
      </c>
      <c r="H239" s="274">
        <f t="shared" si="9"/>
        <v>86</v>
      </c>
      <c r="I239" s="274">
        <f t="shared" si="9"/>
        <v>110</v>
      </c>
      <c r="J239" s="274">
        <f t="shared" si="9"/>
        <v>65</v>
      </c>
      <c r="K239" s="274">
        <f t="shared" si="9"/>
        <v>75</v>
      </c>
      <c r="L239" s="274">
        <f t="shared" si="9"/>
        <v>39</v>
      </c>
      <c r="M239" s="274">
        <f t="shared" si="9"/>
        <v>28</v>
      </c>
    </row>
    <row r="240" spans="1:13" x14ac:dyDescent="0.2">
      <c r="A240" s="266" t="s">
        <v>39</v>
      </c>
      <c r="B240" s="280">
        <f>SUM(B222:B238)</f>
        <v>641440</v>
      </c>
      <c r="C240" s="280">
        <f>C239-B239</f>
        <v>-17640</v>
      </c>
      <c r="D240" s="270"/>
      <c r="E240" s="280">
        <f>E239-D239</f>
        <v>118688</v>
      </c>
      <c r="F240" s="268"/>
      <c r="G240" s="281">
        <f>G239-F239</f>
        <v>2</v>
      </c>
      <c r="H240" s="268"/>
      <c r="I240" s="281">
        <f>I239-H239</f>
        <v>24</v>
      </c>
      <c r="J240" s="268"/>
      <c r="K240" s="281">
        <f>K239-J239</f>
        <v>10</v>
      </c>
      <c r="L240" s="268"/>
      <c r="M240" s="281">
        <f>M239-L239</f>
        <v>-11</v>
      </c>
    </row>
    <row r="241" spans="1:13" x14ac:dyDescent="0.2">
      <c r="A241" s="266" t="s">
        <v>40</v>
      </c>
      <c r="B241" s="266">
        <f>SUM(B222:B240)</f>
        <v>1924320</v>
      </c>
      <c r="C241" s="280">
        <f>C239*100/B239*100</f>
        <v>9724.993764030929</v>
      </c>
      <c r="D241" s="280">
        <f>SUM(D222:D240)</f>
        <v>535744</v>
      </c>
      <c r="E241" s="280">
        <f>E239*100/D239-100</f>
        <v>44.307729064627893</v>
      </c>
      <c r="F241" s="281"/>
      <c r="G241" s="281">
        <f>G239*100/F239-100</f>
        <v>10</v>
      </c>
      <c r="H241" s="281"/>
      <c r="I241" s="281">
        <f>I239*100/H239-100</f>
        <v>27.906976744186053</v>
      </c>
      <c r="J241" s="281"/>
      <c r="K241" s="281">
        <f>K239*100/J239-100</f>
        <v>15.384615384615387</v>
      </c>
      <c r="L241" s="281"/>
      <c r="M241" s="281">
        <f>M239*100/L239-100</f>
        <v>-28.205128205128204</v>
      </c>
    </row>
    <row r="242" spans="1:13" x14ac:dyDescent="0.2">
      <c r="C242" s="265"/>
      <c r="D242" s="265"/>
      <c r="E242" s="265"/>
    </row>
    <row r="243" spans="1:13" x14ac:dyDescent="0.2">
      <c r="C243" s="265"/>
    </row>
    <row r="244" spans="1:13" x14ac:dyDescent="0.2">
      <c r="C244" s="265"/>
    </row>
    <row r="245" spans="1:13" x14ac:dyDescent="0.2">
      <c r="C245" s="265"/>
    </row>
    <row r="247" spans="1:13" x14ac:dyDescent="0.2">
      <c r="A247" s="263">
        <v>42312</v>
      </c>
      <c r="C247" s="265"/>
      <c r="D247" s="265"/>
      <c r="E247" s="265"/>
    </row>
    <row r="248" spans="1:13" x14ac:dyDescent="0.2">
      <c r="A248" s="357"/>
      <c r="B248" s="356" t="s">
        <v>240</v>
      </c>
      <c r="C248" s="356"/>
      <c r="D248" s="356"/>
      <c r="E248" s="356"/>
      <c r="F248" s="356" t="s">
        <v>43</v>
      </c>
      <c r="G248" s="356"/>
      <c r="H248" s="356" t="s">
        <v>44</v>
      </c>
      <c r="I248" s="356"/>
      <c r="J248" s="356" t="s">
        <v>45</v>
      </c>
      <c r="K248" s="356"/>
      <c r="L248" s="356" t="s">
        <v>46</v>
      </c>
      <c r="M248" s="356"/>
    </row>
    <row r="249" spans="1:13" x14ac:dyDescent="0.2">
      <c r="A249" s="358"/>
      <c r="B249" s="356" t="s">
        <v>47</v>
      </c>
      <c r="C249" s="356"/>
      <c r="D249" s="356" t="s">
        <v>48</v>
      </c>
      <c r="E249" s="356"/>
      <c r="F249" s="356"/>
      <c r="G249" s="356"/>
      <c r="H249" s="356"/>
      <c r="I249" s="356"/>
      <c r="J249" s="356"/>
      <c r="K249" s="356"/>
      <c r="L249" s="356"/>
      <c r="M249" s="356"/>
    </row>
    <row r="250" spans="1:13" x14ac:dyDescent="0.2">
      <c r="A250" s="359"/>
      <c r="B250" s="258">
        <v>2014</v>
      </c>
      <c r="C250" s="261">
        <v>2015</v>
      </c>
      <c r="D250" s="287">
        <v>2014</v>
      </c>
      <c r="E250" s="261">
        <v>2015</v>
      </c>
      <c r="F250" s="262">
        <v>2014</v>
      </c>
      <c r="G250" s="262">
        <v>2015</v>
      </c>
      <c r="H250" s="262">
        <v>2014</v>
      </c>
      <c r="I250" s="262">
        <v>2015</v>
      </c>
      <c r="J250" s="262">
        <v>2014</v>
      </c>
      <c r="K250" s="262">
        <v>2015</v>
      </c>
      <c r="L250" s="262">
        <v>2014</v>
      </c>
      <c r="M250" s="262">
        <v>2015</v>
      </c>
    </row>
    <row r="251" spans="1:13" x14ac:dyDescent="0.2">
      <c r="A251" s="268" t="s">
        <v>21</v>
      </c>
      <c r="B251" s="269">
        <v>29300</v>
      </c>
      <c r="C251" s="272">
        <v>71500</v>
      </c>
      <c r="D251" s="269">
        <v>24518</v>
      </c>
      <c r="E251" s="272">
        <v>54100</v>
      </c>
      <c r="F251" s="268"/>
      <c r="G251" s="268"/>
      <c r="H251" s="268">
        <v>2</v>
      </c>
      <c r="I251" s="268">
        <v>6</v>
      </c>
      <c r="J251" s="268">
        <v>1</v>
      </c>
      <c r="K251" s="268">
        <v>4</v>
      </c>
      <c r="L251" s="268">
        <v>1</v>
      </c>
      <c r="M251" s="268"/>
    </row>
    <row r="252" spans="1:13" x14ac:dyDescent="0.2">
      <c r="A252" s="293" t="s">
        <v>22</v>
      </c>
      <c r="B252" s="269">
        <v>45600</v>
      </c>
      <c r="C252" s="272">
        <v>9300</v>
      </c>
      <c r="D252" s="269">
        <v>29600</v>
      </c>
      <c r="E252" s="272">
        <v>4180</v>
      </c>
      <c r="F252" s="268">
        <v>5</v>
      </c>
      <c r="G252" s="268"/>
      <c r="H252" s="268">
        <v>5</v>
      </c>
      <c r="I252" s="268">
        <v>3</v>
      </c>
      <c r="J252" s="268">
        <v>1</v>
      </c>
      <c r="K252" s="268">
        <v>2</v>
      </c>
      <c r="L252" s="268"/>
      <c r="M252" s="268"/>
    </row>
    <row r="253" spans="1:13" x14ac:dyDescent="0.2">
      <c r="A253" s="268" t="s">
        <v>23</v>
      </c>
      <c r="B253" s="272">
        <v>18100</v>
      </c>
      <c r="C253" s="272">
        <v>35800</v>
      </c>
      <c r="D253" s="272">
        <v>9520</v>
      </c>
      <c r="E253" s="272">
        <v>35000</v>
      </c>
      <c r="F253" s="268">
        <v>3</v>
      </c>
      <c r="G253" s="268"/>
      <c r="H253" s="268">
        <v>7</v>
      </c>
      <c r="I253" s="268">
        <v>8</v>
      </c>
      <c r="J253" s="268">
        <v>1</v>
      </c>
      <c r="K253" s="268">
        <v>2</v>
      </c>
      <c r="L253" s="268">
        <v>1</v>
      </c>
      <c r="M253" s="268">
        <v>1</v>
      </c>
    </row>
    <row r="254" spans="1:13" x14ac:dyDescent="0.2">
      <c r="A254" s="293" t="s">
        <v>24</v>
      </c>
      <c r="B254" s="269">
        <v>92500</v>
      </c>
      <c r="C254" s="272">
        <v>7800</v>
      </c>
      <c r="D254" s="269">
        <v>40800</v>
      </c>
      <c r="E254" s="272">
        <v>1000</v>
      </c>
      <c r="F254" s="268"/>
      <c r="G254" s="268"/>
      <c r="H254" s="268">
        <v>1</v>
      </c>
      <c r="I254" s="268">
        <v>6</v>
      </c>
      <c r="J254" s="268">
        <v>3</v>
      </c>
      <c r="K254" s="268">
        <v>3</v>
      </c>
      <c r="L254" s="268">
        <v>2</v>
      </c>
      <c r="M254" s="268">
        <v>2</v>
      </c>
    </row>
    <row r="255" spans="1:13" x14ac:dyDescent="0.2">
      <c r="A255" s="293" t="s">
        <v>25</v>
      </c>
      <c r="B255" s="269">
        <v>18200</v>
      </c>
      <c r="C255" s="272">
        <v>33400</v>
      </c>
      <c r="D255" s="269">
        <v>4600</v>
      </c>
      <c r="E255" s="272">
        <v>28000</v>
      </c>
      <c r="F255" s="268">
        <v>2</v>
      </c>
      <c r="G255" s="268"/>
      <c r="H255" s="268">
        <v>2</v>
      </c>
      <c r="I255" s="268">
        <v>1</v>
      </c>
      <c r="J255" s="268">
        <v>1</v>
      </c>
      <c r="K255" s="268">
        <v>1</v>
      </c>
      <c r="L255" s="268">
        <v>1</v>
      </c>
      <c r="M255" s="268">
        <v>1</v>
      </c>
    </row>
    <row r="256" spans="1:13" x14ac:dyDescent="0.2">
      <c r="A256" s="293" t="s">
        <v>26</v>
      </c>
      <c r="B256" s="269">
        <v>48890</v>
      </c>
      <c r="C256" s="272">
        <v>31600</v>
      </c>
      <c r="D256" s="269">
        <v>32300</v>
      </c>
      <c r="E256" s="272">
        <v>31300</v>
      </c>
      <c r="F256" s="268">
        <v>2</v>
      </c>
      <c r="G256" s="268"/>
      <c r="H256" s="268">
        <v>3</v>
      </c>
      <c r="I256" s="268">
        <v>5</v>
      </c>
      <c r="J256" s="268">
        <v>1</v>
      </c>
      <c r="K256" s="268">
        <v>1</v>
      </c>
      <c r="L256" s="268">
        <v>3</v>
      </c>
      <c r="M256" s="268">
        <v>2</v>
      </c>
    </row>
    <row r="257" spans="1:13" x14ac:dyDescent="0.2">
      <c r="A257" s="293" t="s">
        <v>27</v>
      </c>
      <c r="B257" s="269">
        <v>12400</v>
      </c>
      <c r="C257" s="272">
        <v>15390</v>
      </c>
      <c r="D257" s="269">
        <v>2500</v>
      </c>
      <c r="E257" s="272">
        <v>13300</v>
      </c>
      <c r="F257" s="268"/>
      <c r="G257" s="268">
        <v>1</v>
      </c>
      <c r="H257" s="268">
        <v>4</v>
      </c>
      <c r="I257" s="268">
        <v>4</v>
      </c>
      <c r="J257" s="268">
        <v>3</v>
      </c>
      <c r="K257" s="268">
        <v>3</v>
      </c>
      <c r="L257" s="268">
        <v>1</v>
      </c>
      <c r="M257" s="268">
        <v>1</v>
      </c>
    </row>
    <row r="258" spans="1:13" x14ac:dyDescent="0.2">
      <c r="A258" s="293" t="s">
        <v>28</v>
      </c>
      <c r="B258" s="294">
        <v>17595</v>
      </c>
      <c r="C258" s="294">
        <v>32100</v>
      </c>
      <c r="D258" s="294">
        <v>10100</v>
      </c>
      <c r="E258" s="294">
        <v>17000</v>
      </c>
      <c r="F258" s="293"/>
      <c r="G258" s="293"/>
      <c r="H258" s="293">
        <v>7</v>
      </c>
      <c r="I258" s="293">
        <v>8</v>
      </c>
      <c r="J258" s="293">
        <v>4</v>
      </c>
      <c r="K258" s="293">
        <v>5</v>
      </c>
      <c r="L258" s="293">
        <v>2</v>
      </c>
      <c r="M258" s="293">
        <v>3</v>
      </c>
    </row>
    <row r="259" spans="1:13" x14ac:dyDescent="0.2">
      <c r="A259" s="293" t="s">
        <v>29</v>
      </c>
      <c r="B259" s="269">
        <v>8400</v>
      </c>
      <c r="C259" s="272">
        <v>29200</v>
      </c>
      <c r="D259" s="269">
        <v>3800</v>
      </c>
      <c r="E259" s="272">
        <v>14950</v>
      </c>
      <c r="F259" s="268">
        <v>3</v>
      </c>
      <c r="G259" s="268">
        <v>2</v>
      </c>
      <c r="H259" s="268">
        <v>2</v>
      </c>
      <c r="I259" s="268">
        <v>2</v>
      </c>
      <c r="J259" s="268"/>
      <c r="K259" s="268">
        <v>1</v>
      </c>
      <c r="L259" s="268">
        <v>2</v>
      </c>
      <c r="M259" s="268"/>
    </row>
    <row r="260" spans="1:13" x14ac:dyDescent="0.2">
      <c r="A260" s="293" t="s">
        <v>30</v>
      </c>
      <c r="B260" s="269">
        <v>19635</v>
      </c>
      <c r="C260" s="272">
        <v>20500</v>
      </c>
      <c r="D260" s="269">
        <v>8800</v>
      </c>
      <c r="E260" s="272">
        <v>16500</v>
      </c>
      <c r="F260" s="268">
        <v>3</v>
      </c>
      <c r="G260" s="268">
        <v>3</v>
      </c>
      <c r="H260" s="268">
        <v>8</v>
      </c>
      <c r="I260" s="268">
        <v>4</v>
      </c>
      <c r="J260" s="268">
        <v>2</v>
      </c>
      <c r="K260" s="268">
        <v>2</v>
      </c>
      <c r="L260" s="268">
        <v>3</v>
      </c>
      <c r="M260" s="268">
        <v>3</v>
      </c>
    </row>
    <row r="261" spans="1:13" x14ac:dyDescent="0.2">
      <c r="A261" s="293" t="s">
        <v>31</v>
      </c>
      <c r="B261" s="269">
        <v>17820</v>
      </c>
      <c r="C261" s="272">
        <v>38600</v>
      </c>
      <c r="D261" s="269">
        <v>15500</v>
      </c>
      <c r="E261" s="272">
        <v>27500</v>
      </c>
      <c r="F261" s="268"/>
      <c r="G261" s="268">
        <v>2</v>
      </c>
      <c r="H261" s="268">
        <v>5</v>
      </c>
      <c r="I261" s="268">
        <v>8</v>
      </c>
      <c r="J261" s="268">
        <v>3</v>
      </c>
      <c r="K261" s="268">
        <v>4</v>
      </c>
      <c r="L261" s="268">
        <v>2</v>
      </c>
      <c r="M261" s="268">
        <v>3</v>
      </c>
    </row>
    <row r="262" spans="1:13" x14ac:dyDescent="0.2">
      <c r="A262" s="293" t="s">
        <v>32</v>
      </c>
      <c r="B262" s="269">
        <v>63900</v>
      </c>
      <c r="C262" s="272">
        <v>57800</v>
      </c>
      <c r="D262" s="269">
        <v>46600</v>
      </c>
      <c r="E262" s="272">
        <v>18800</v>
      </c>
      <c r="F262" s="268">
        <v>3</v>
      </c>
      <c r="G262" s="268"/>
      <c r="H262" s="268">
        <v>5</v>
      </c>
      <c r="I262" s="268">
        <v>9</v>
      </c>
      <c r="J262" s="268">
        <v>7</v>
      </c>
      <c r="K262" s="268">
        <v>10</v>
      </c>
      <c r="L262" s="268">
        <v>3</v>
      </c>
      <c r="M262" s="268">
        <v>2</v>
      </c>
    </row>
    <row r="263" spans="1:13" x14ac:dyDescent="0.2">
      <c r="A263" s="293" t="s">
        <v>33</v>
      </c>
      <c r="B263" s="269">
        <v>79150</v>
      </c>
      <c r="C263" s="272">
        <v>32300</v>
      </c>
      <c r="D263" s="269">
        <v>30100</v>
      </c>
      <c r="E263" s="272">
        <v>15800</v>
      </c>
      <c r="F263" s="268">
        <v>5</v>
      </c>
      <c r="G263" s="268">
        <v>2</v>
      </c>
      <c r="H263" s="268">
        <v>8</v>
      </c>
      <c r="I263" s="268">
        <v>5</v>
      </c>
      <c r="J263" s="268">
        <v>1</v>
      </c>
      <c r="K263" s="268">
        <v>3</v>
      </c>
      <c r="L263" s="268"/>
      <c r="M263" s="268">
        <v>3</v>
      </c>
    </row>
    <row r="264" spans="1:13" x14ac:dyDescent="0.2">
      <c r="A264" s="293" t="s">
        <v>34</v>
      </c>
      <c r="B264" s="269">
        <v>80700</v>
      </c>
      <c r="C264" s="272">
        <v>73250</v>
      </c>
      <c r="D264" s="269">
        <v>13500</v>
      </c>
      <c r="E264" s="272">
        <v>23450</v>
      </c>
      <c r="F264" s="271"/>
      <c r="G264" s="271"/>
      <c r="H264" s="271">
        <v>4</v>
      </c>
      <c r="I264" s="271">
        <v>11</v>
      </c>
      <c r="J264" s="271">
        <v>2</v>
      </c>
      <c r="K264" s="271">
        <v>4</v>
      </c>
      <c r="L264" s="271">
        <v>5</v>
      </c>
      <c r="M264" s="271">
        <v>2</v>
      </c>
    </row>
    <row r="265" spans="1:13" x14ac:dyDescent="0.2">
      <c r="A265" s="293" t="s">
        <v>35</v>
      </c>
      <c r="B265" s="272">
        <v>85700</v>
      </c>
      <c r="C265" s="272">
        <v>129250</v>
      </c>
      <c r="D265" s="272">
        <v>49900</v>
      </c>
      <c r="E265" s="272">
        <v>56600</v>
      </c>
      <c r="F265" s="273">
        <v>1</v>
      </c>
      <c r="G265" s="273">
        <v>3</v>
      </c>
      <c r="H265" s="273">
        <v>28</v>
      </c>
      <c r="I265" s="273">
        <v>27</v>
      </c>
      <c r="J265" s="273">
        <v>30</v>
      </c>
      <c r="K265" s="273">
        <v>31</v>
      </c>
      <c r="L265" s="273">
        <v>9</v>
      </c>
      <c r="M265" s="273">
        <v>6</v>
      </c>
    </row>
    <row r="266" spans="1:13" x14ac:dyDescent="0.2">
      <c r="A266" s="293" t="s">
        <v>49</v>
      </c>
      <c r="B266" s="269">
        <v>84900</v>
      </c>
      <c r="C266" s="269">
        <v>38500</v>
      </c>
      <c r="D266" s="269">
        <v>14800</v>
      </c>
      <c r="E266" s="269">
        <v>40500</v>
      </c>
      <c r="F266" s="274">
        <v>1</v>
      </c>
      <c r="G266" s="274">
        <v>2</v>
      </c>
      <c r="H266" s="274">
        <v>5</v>
      </c>
      <c r="I266" s="274">
        <v>8</v>
      </c>
      <c r="J266" s="274">
        <v>3</v>
      </c>
      <c r="K266" s="274">
        <v>4</v>
      </c>
      <c r="L266" s="274">
        <v>3</v>
      </c>
      <c r="M266" s="274">
        <v>2</v>
      </c>
    </row>
    <row r="267" spans="1:13" x14ac:dyDescent="0.2">
      <c r="A267" s="293" t="s">
        <v>36</v>
      </c>
      <c r="B267" s="269">
        <v>30700</v>
      </c>
      <c r="C267" s="282">
        <v>23650</v>
      </c>
      <c r="D267" s="269">
        <v>18200</v>
      </c>
      <c r="E267" s="290">
        <v>13560</v>
      </c>
      <c r="F267" s="271">
        <v>1</v>
      </c>
      <c r="G267" s="271"/>
      <c r="H267" s="271">
        <v>3</v>
      </c>
      <c r="I267" s="271">
        <v>5</v>
      </c>
      <c r="J267" s="271">
        <v>2</v>
      </c>
      <c r="K267" s="271">
        <v>3</v>
      </c>
      <c r="L267" s="271">
        <v>1</v>
      </c>
      <c r="M267" s="271">
        <v>1</v>
      </c>
    </row>
    <row r="268" spans="1:13" ht="72.75" customHeight="1" x14ac:dyDescent="0.2">
      <c r="A268" s="296" t="s">
        <v>38</v>
      </c>
      <c r="B268" s="297">
        <f>B251+B252+B253+B254+B255+B256+B257+B258+B259+B260+B261+B262+B263+B264+B265+B266+B267</f>
        <v>753490</v>
      </c>
      <c r="C268" s="297">
        <f>C251+C252+C253+C254+C255+C256+C257+C258+C259+C260+C261+C262+C263+C264+C265+C266+C267</f>
        <v>679940</v>
      </c>
      <c r="D268" s="298">
        <f>D251+D252+D253+D254+D255+D256+D257+D258+D259+D260+D261+D262+D263+D264+D265+D266+D267</f>
        <v>355138</v>
      </c>
      <c r="E268" s="299">
        <f>E251+E252++E253+E254+E255+E256+E257+E258+E259+E260+E261+E262++E263+E264+E265+E266+E267</f>
        <v>411540</v>
      </c>
      <c r="F268" s="300">
        <f>F251+F252+F253+F254+F255+F256+F257+F258+F259+F260+F261+F262+F263+F264+F265+F266+F267</f>
        <v>29</v>
      </c>
      <c r="G268" s="300">
        <f t="shared" ref="G268:M268" si="10">G251+G252+G253+G254+G255+G256+G257+G258+G259+G260+G261+G262+G263+G264+G265+G266+G267</f>
        <v>15</v>
      </c>
      <c r="H268" s="300">
        <f t="shared" si="10"/>
        <v>99</v>
      </c>
      <c r="I268" s="300">
        <f t="shared" si="10"/>
        <v>120</v>
      </c>
      <c r="J268" s="300">
        <f t="shared" si="10"/>
        <v>65</v>
      </c>
      <c r="K268" s="300">
        <f t="shared" si="10"/>
        <v>83</v>
      </c>
      <c r="L268" s="300">
        <f t="shared" si="10"/>
        <v>39</v>
      </c>
      <c r="M268" s="300">
        <f t="shared" si="10"/>
        <v>32</v>
      </c>
    </row>
    <row r="269" spans="1:13" x14ac:dyDescent="0.2">
      <c r="A269" s="293" t="s">
        <v>39</v>
      </c>
      <c r="B269" s="301">
        <f>SUM(B251:B267)</f>
        <v>753490</v>
      </c>
      <c r="C269" s="301">
        <f>C268-B268</f>
        <v>-73550</v>
      </c>
      <c r="D269" s="302"/>
      <c r="E269" s="301">
        <f>E268-D268</f>
        <v>56402</v>
      </c>
      <c r="F269" s="293"/>
      <c r="G269" s="303">
        <f>G268-F268</f>
        <v>-14</v>
      </c>
      <c r="H269" s="293"/>
      <c r="I269" s="303">
        <f>I268-H268</f>
        <v>21</v>
      </c>
      <c r="J269" s="293"/>
      <c r="K269" s="303">
        <f>K268-J268</f>
        <v>18</v>
      </c>
      <c r="L269" s="293"/>
      <c r="M269" s="303">
        <f>M268-L268</f>
        <v>-7</v>
      </c>
    </row>
    <row r="270" spans="1:13" x14ac:dyDescent="0.2">
      <c r="A270" s="293" t="s">
        <v>40</v>
      </c>
      <c r="B270" s="293">
        <f>SUM(B251:B269)</f>
        <v>2260470</v>
      </c>
      <c r="C270" s="301">
        <f>C268*100/B268*100</f>
        <v>9023.8755657009369</v>
      </c>
      <c r="D270" s="301">
        <f>SUM(D251:D269)</f>
        <v>710276</v>
      </c>
      <c r="E270" s="301">
        <f>E268*100/D268-100</f>
        <v>15.881713587394202</v>
      </c>
      <c r="F270" s="303"/>
      <c r="G270" s="303">
        <f>G268*100/F268-100</f>
        <v>-48.275862068965516</v>
      </c>
      <c r="H270" s="303"/>
      <c r="I270" s="303">
        <f>I268*100/H268-100</f>
        <v>21.212121212121218</v>
      </c>
      <c r="J270" s="303"/>
      <c r="K270" s="303">
        <f>K268*100/J268-100</f>
        <v>27.692307692307693</v>
      </c>
      <c r="L270" s="303"/>
      <c r="M270" s="303">
        <f>M268*100/L268-100</f>
        <v>-17.948717948717942</v>
      </c>
    </row>
    <row r="271" spans="1:13" x14ac:dyDescent="0.2">
      <c r="A271" s="295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</row>
    <row r="272" spans="1:13" x14ac:dyDescent="0.2">
      <c r="E272" s="283" t="s">
        <v>94</v>
      </c>
      <c r="F272" s="283"/>
      <c r="G272" s="284"/>
      <c r="H272" s="284"/>
      <c r="I272" s="284"/>
      <c r="J272" s="284"/>
    </row>
    <row r="273" spans="5:10" x14ac:dyDescent="0.2">
      <c r="E273" s="283"/>
      <c r="F273" s="283" t="s">
        <v>277</v>
      </c>
      <c r="G273" s="284"/>
      <c r="H273" s="284"/>
      <c r="I273" s="284"/>
      <c r="J273" s="284"/>
    </row>
    <row r="274" spans="5:10" x14ac:dyDescent="0.2">
      <c r="E274" s="283"/>
      <c r="F274" s="283"/>
      <c r="G274" s="284"/>
      <c r="H274" s="284"/>
      <c r="I274" s="284"/>
      <c r="J274" s="284"/>
    </row>
  </sheetData>
  <mergeCells count="72">
    <mergeCell ref="L219:M220"/>
    <mergeCell ref="B220:C220"/>
    <mergeCell ref="D220:E220"/>
    <mergeCell ref="A219:A221"/>
    <mergeCell ref="B219:E219"/>
    <mergeCell ref="F219:G220"/>
    <mergeCell ref="H219:I220"/>
    <mergeCell ref="J219:K220"/>
    <mergeCell ref="L188:M189"/>
    <mergeCell ref="B189:C189"/>
    <mergeCell ref="D189:E189"/>
    <mergeCell ref="A188:A190"/>
    <mergeCell ref="B188:E188"/>
    <mergeCell ref="F188:G189"/>
    <mergeCell ref="H188:I189"/>
    <mergeCell ref="J188:K189"/>
    <mergeCell ref="L151:M152"/>
    <mergeCell ref="B152:C152"/>
    <mergeCell ref="D152:E152"/>
    <mergeCell ref="A151:A153"/>
    <mergeCell ref="B151:E151"/>
    <mergeCell ref="F151:G152"/>
    <mergeCell ref="H151:I152"/>
    <mergeCell ref="J151:K152"/>
    <mergeCell ref="L121:M122"/>
    <mergeCell ref="B122:C122"/>
    <mergeCell ref="D122:E122"/>
    <mergeCell ref="A121:A123"/>
    <mergeCell ref="B121:E121"/>
    <mergeCell ref="F121:G122"/>
    <mergeCell ref="H121:I122"/>
    <mergeCell ref="J121:K122"/>
    <mergeCell ref="L92:M93"/>
    <mergeCell ref="B93:C93"/>
    <mergeCell ref="D93:E93"/>
    <mergeCell ref="A92:A94"/>
    <mergeCell ref="B92:E92"/>
    <mergeCell ref="F92:G93"/>
    <mergeCell ref="H92:I93"/>
    <mergeCell ref="J92:K93"/>
    <mergeCell ref="L62:M63"/>
    <mergeCell ref="B63:C63"/>
    <mergeCell ref="D63:E63"/>
    <mergeCell ref="A62:A64"/>
    <mergeCell ref="B62:E62"/>
    <mergeCell ref="F62:G63"/>
    <mergeCell ref="H62:I63"/>
    <mergeCell ref="J62:K63"/>
    <mergeCell ref="L2:M3"/>
    <mergeCell ref="B3:C3"/>
    <mergeCell ref="D3:E3"/>
    <mergeCell ref="A2:A4"/>
    <mergeCell ref="B2:E2"/>
    <mergeCell ref="F2:G3"/>
    <mergeCell ref="H2:I3"/>
    <mergeCell ref="J2:K3"/>
    <mergeCell ref="L32:M33"/>
    <mergeCell ref="B33:C33"/>
    <mergeCell ref="D33:E33"/>
    <mergeCell ref="A32:A34"/>
    <mergeCell ref="B32:E32"/>
    <mergeCell ref="F32:G33"/>
    <mergeCell ref="H32:I33"/>
    <mergeCell ref="J32:K33"/>
    <mergeCell ref="L248:M249"/>
    <mergeCell ref="B249:C249"/>
    <mergeCell ref="D249:E249"/>
    <mergeCell ref="A248:A250"/>
    <mergeCell ref="B248:E248"/>
    <mergeCell ref="F248:G249"/>
    <mergeCell ref="H248:I249"/>
    <mergeCell ref="J248:K24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topLeftCell="A107" zoomScaleNormal="100" workbookViewId="0">
      <selection activeCell="A98" sqref="A98:G98"/>
    </sheetView>
  </sheetViews>
  <sheetFormatPr defaultRowHeight="15" x14ac:dyDescent="0.25"/>
  <cols>
    <col min="1" max="1" width="14.85546875" style="87" customWidth="1"/>
    <col min="2" max="2" width="11.85546875" style="87" customWidth="1"/>
    <col min="3" max="7" width="9.140625" style="90"/>
  </cols>
  <sheetData>
    <row r="1" spans="1:7" x14ac:dyDescent="0.25">
      <c r="A1" s="372" t="s">
        <v>130</v>
      </c>
      <c r="B1" s="372"/>
      <c r="C1" s="372"/>
      <c r="D1" s="372"/>
      <c r="E1" s="372"/>
      <c r="F1" s="372"/>
      <c r="G1" s="372"/>
    </row>
    <row r="2" spans="1:7" x14ac:dyDescent="0.25">
      <c r="A2" s="373" t="s">
        <v>97</v>
      </c>
      <c r="B2" s="374"/>
      <c r="C2" s="88">
        <v>2011</v>
      </c>
      <c r="D2" s="88">
        <v>2012</v>
      </c>
      <c r="E2" s="88">
        <v>2013</v>
      </c>
      <c r="F2" s="88">
        <v>2014</v>
      </c>
      <c r="G2" s="88">
        <v>2015</v>
      </c>
    </row>
    <row r="3" spans="1:7" x14ac:dyDescent="0.25">
      <c r="A3" s="370" t="s">
        <v>98</v>
      </c>
      <c r="B3" s="371"/>
      <c r="C3" s="89">
        <v>56</v>
      </c>
      <c r="D3" s="89">
        <v>72</v>
      </c>
      <c r="E3" s="89">
        <v>103</v>
      </c>
      <c r="F3" s="89">
        <v>78</v>
      </c>
      <c r="G3" s="89">
        <v>80</v>
      </c>
    </row>
    <row r="4" spans="1:7" x14ac:dyDescent="0.25">
      <c r="A4" s="370" t="s">
        <v>131</v>
      </c>
      <c r="B4" s="375"/>
      <c r="C4" s="375"/>
      <c r="D4" s="375"/>
      <c r="E4" s="375"/>
      <c r="F4" s="375"/>
      <c r="G4" s="371"/>
    </row>
    <row r="5" spans="1:7" x14ac:dyDescent="0.25">
      <c r="A5" s="370" t="s">
        <v>99</v>
      </c>
      <c r="B5" s="371"/>
      <c r="C5" s="89">
        <v>17</v>
      </c>
      <c r="D5" s="89">
        <v>25</v>
      </c>
      <c r="E5" s="89">
        <v>36</v>
      </c>
      <c r="F5" s="89">
        <v>30</v>
      </c>
      <c r="G5" s="89">
        <v>36</v>
      </c>
    </row>
    <row r="6" spans="1:7" x14ac:dyDescent="0.25">
      <c r="A6" s="370" t="s">
        <v>100</v>
      </c>
      <c r="B6" s="371"/>
      <c r="C6" s="89">
        <v>36</v>
      </c>
      <c r="D6" s="89">
        <v>42</v>
      </c>
      <c r="E6" s="89">
        <v>61</v>
      </c>
      <c r="F6" s="89">
        <v>41</v>
      </c>
      <c r="G6" s="89">
        <v>40</v>
      </c>
    </row>
    <row r="7" spans="1:7" x14ac:dyDescent="0.25">
      <c r="A7" s="370" t="s">
        <v>101</v>
      </c>
      <c r="B7" s="371"/>
      <c r="C7" s="89">
        <v>2</v>
      </c>
      <c r="D7" s="89">
        <v>4</v>
      </c>
      <c r="E7" s="89">
        <v>5</v>
      </c>
      <c r="F7" s="89">
        <v>7</v>
      </c>
      <c r="G7" s="89">
        <v>4</v>
      </c>
    </row>
    <row r="8" spans="1:7" x14ac:dyDescent="0.25">
      <c r="A8" s="370" t="s">
        <v>102</v>
      </c>
      <c r="B8" s="371"/>
      <c r="C8" s="89">
        <v>1</v>
      </c>
      <c r="D8" s="89">
        <v>1</v>
      </c>
      <c r="E8" s="89">
        <v>1</v>
      </c>
      <c r="F8" s="89">
        <v>0</v>
      </c>
      <c r="G8" s="89">
        <v>0</v>
      </c>
    </row>
    <row r="9" spans="1:7" x14ac:dyDescent="0.25">
      <c r="A9" s="370" t="s">
        <v>103</v>
      </c>
      <c r="B9" s="375"/>
      <c r="C9" s="375"/>
      <c r="D9" s="375"/>
      <c r="E9" s="375"/>
      <c r="F9" s="375"/>
      <c r="G9" s="371"/>
    </row>
    <row r="10" spans="1:7" x14ac:dyDescent="0.25">
      <c r="A10" s="370" t="s">
        <v>104</v>
      </c>
      <c r="B10" s="371"/>
      <c r="C10" s="89">
        <v>13</v>
      </c>
      <c r="D10" s="89">
        <v>15</v>
      </c>
      <c r="E10" s="89">
        <v>28</v>
      </c>
      <c r="F10" s="89">
        <v>27</v>
      </c>
      <c r="G10" s="89">
        <v>37</v>
      </c>
    </row>
    <row r="11" spans="1:7" x14ac:dyDescent="0.25">
      <c r="A11" s="370" t="s">
        <v>105</v>
      </c>
      <c r="B11" s="371"/>
      <c r="C11" s="89">
        <v>1</v>
      </c>
      <c r="D11" s="89">
        <v>0</v>
      </c>
      <c r="E11" s="89">
        <v>1</v>
      </c>
      <c r="F11" s="89">
        <v>0</v>
      </c>
      <c r="G11" s="89">
        <v>0</v>
      </c>
    </row>
    <row r="12" spans="1:7" x14ac:dyDescent="0.25">
      <c r="A12" s="370" t="s">
        <v>106</v>
      </c>
      <c r="B12" s="371"/>
      <c r="C12" s="89"/>
      <c r="D12" s="89"/>
      <c r="E12" s="89"/>
      <c r="F12" s="89">
        <v>1</v>
      </c>
      <c r="G12" s="89"/>
    </row>
    <row r="13" spans="1:7" x14ac:dyDescent="0.25">
      <c r="A13" s="370" t="s">
        <v>107</v>
      </c>
      <c r="B13" s="371"/>
      <c r="C13" s="89">
        <v>12</v>
      </c>
      <c r="D13" s="89">
        <v>15</v>
      </c>
      <c r="E13" s="89">
        <v>26</v>
      </c>
      <c r="F13" s="89">
        <v>19</v>
      </c>
      <c r="G13" s="89">
        <v>31</v>
      </c>
    </row>
    <row r="14" spans="1:7" x14ac:dyDescent="0.25">
      <c r="A14" s="370" t="s">
        <v>108</v>
      </c>
      <c r="B14" s="371"/>
      <c r="C14" s="89"/>
      <c r="D14" s="89"/>
      <c r="E14" s="89">
        <v>1</v>
      </c>
      <c r="F14" s="89">
        <v>7</v>
      </c>
      <c r="G14" s="89">
        <v>6</v>
      </c>
    </row>
    <row r="15" spans="1:7" x14ac:dyDescent="0.25">
      <c r="A15" s="370" t="s">
        <v>109</v>
      </c>
      <c r="B15" s="371"/>
      <c r="C15" s="89"/>
      <c r="D15" s="89"/>
      <c r="E15" s="89"/>
      <c r="F15" s="89"/>
      <c r="G15" s="89"/>
    </row>
    <row r="16" spans="1:7" x14ac:dyDescent="0.25">
      <c r="A16" s="370" t="s">
        <v>110</v>
      </c>
      <c r="B16" s="371"/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x14ac:dyDescent="0.25">
      <c r="A17" s="370" t="s">
        <v>111</v>
      </c>
      <c r="B17" s="371"/>
      <c r="C17" s="89">
        <v>1</v>
      </c>
      <c r="D17" s="89">
        <v>0</v>
      </c>
      <c r="E17" s="89">
        <v>0</v>
      </c>
      <c r="F17" s="89">
        <v>1</v>
      </c>
      <c r="G17" s="89">
        <v>0</v>
      </c>
    </row>
    <row r="18" spans="1:7" x14ac:dyDescent="0.25">
      <c r="A18" s="370" t="s">
        <v>112</v>
      </c>
      <c r="B18" s="371"/>
      <c r="C18" s="89">
        <v>0</v>
      </c>
      <c r="D18" s="89">
        <v>0</v>
      </c>
      <c r="E18" s="89">
        <v>1</v>
      </c>
      <c r="F18" s="89">
        <v>0</v>
      </c>
      <c r="G18" s="89">
        <v>0</v>
      </c>
    </row>
    <row r="19" spans="1:7" x14ac:dyDescent="0.25">
      <c r="A19" s="370" t="s">
        <v>113</v>
      </c>
      <c r="B19" s="371"/>
      <c r="C19" s="89">
        <v>33</v>
      </c>
      <c r="D19" s="89">
        <v>43</v>
      </c>
      <c r="E19" s="89">
        <v>59</v>
      </c>
      <c r="F19" s="89">
        <v>42</v>
      </c>
      <c r="G19" s="89">
        <v>31</v>
      </c>
    </row>
    <row r="20" spans="1:7" x14ac:dyDescent="0.25">
      <c r="A20" s="370" t="s">
        <v>114</v>
      </c>
      <c r="B20" s="371"/>
      <c r="C20" s="89">
        <v>31</v>
      </c>
      <c r="D20" s="89">
        <v>37</v>
      </c>
      <c r="E20" s="89">
        <v>56</v>
      </c>
      <c r="F20" s="89">
        <v>35</v>
      </c>
      <c r="G20" s="89">
        <v>29</v>
      </c>
    </row>
    <row r="21" spans="1:7" x14ac:dyDescent="0.25">
      <c r="A21" s="370" t="s">
        <v>115</v>
      </c>
      <c r="B21" s="371"/>
      <c r="C21" s="89">
        <v>0</v>
      </c>
      <c r="D21" s="89">
        <v>1</v>
      </c>
      <c r="E21" s="89">
        <v>0</v>
      </c>
      <c r="F21" s="89">
        <v>0</v>
      </c>
      <c r="G21" s="89">
        <v>0</v>
      </c>
    </row>
    <row r="22" spans="1:7" x14ac:dyDescent="0.25">
      <c r="A22" s="370" t="s">
        <v>116</v>
      </c>
      <c r="B22" s="371"/>
      <c r="C22" s="89">
        <v>0</v>
      </c>
      <c r="D22" s="89">
        <v>1</v>
      </c>
      <c r="E22" s="89">
        <v>2</v>
      </c>
      <c r="F22" s="89">
        <v>2</v>
      </c>
      <c r="G22" s="89">
        <v>0</v>
      </c>
    </row>
    <row r="23" spans="1:7" x14ac:dyDescent="0.25">
      <c r="A23" s="370" t="s">
        <v>117</v>
      </c>
      <c r="B23" s="371"/>
      <c r="C23" s="89">
        <v>1</v>
      </c>
      <c r="D23" s="89">
        <v>1</v>
      </c>
      <c r="E23" s="89">
        <v>0</v>
      </c>
      <c r="F23" s="89">
        <v>1</v>
      </c>
      <c r="G23" s="89">
        <v>0</v>
      </c>
    </row>
    <row r="24" spans="1:7" x14ac:dyDescent="0.25">
      <c r="A24" s="370" t="s">
        <v>118</v>
      </c>
      <c r="B24" s="371"/>
      <c r="C24" s="89"/>
      <c r="D24" s="89"/>
      <c r="E24" s="89"/>
      <c r="F24" s="89"/>
      <c r="G24" s="89"/>
    </row>
    <row r="25" spans="1:7" x14ac:dyDescent="0.25">
      <c r="A25" s="370" t="s">
        <v>119</v>
      </c>
      <c r="B25" s="371"/>
      <c r="C25" s="89">
        <v>1</v>
      </c>
      <c r="D25" s="89">
        <v>3</v>
      </c>
      <c r="E25" s="89">
        <v>1</v>
      </c>
      <c r="F25" s="89">
        <v>4</v>
      </c>
      <c r="G25" s="89">
        <v>2</v>
      </c>
    </row>
    <row r="26" spans="1:7" x14ac:dyDescent="0.25">
      <c r="A26" s="370" t="s">
        <v>120</v>
      </c>
      <c r="B26" s="371"/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x14ac:dyDescent="0.25">
      <c r="A27" s="370" t="s">
        <v>121</v>
      </c>
      <c r="B27" s="371"/>
      <c r="C27" s="89">
        <v>3</v>
      </c>
      <c r="D27" s="89">
        <v>1</v>
      </c>
      <c r="E27" s="89">
        <v>5</v>
      </c>
      <c r="F27" s="89">
        <v>2</v>
      </c>
      <c r="G27" s="89">
        <v>2</v>
      </c>
    </row>
    <row r="28" spans="1:7" x14ac:dyDescent="0.25">
      <c r="A28" s="370" t="s">
        <v>122</v>
      </c>
      <c r="B28" s="371"/>
      <c r="C28" s="89">
        <v>0</v>
      </c>
      <c r="D28" s="89">
        <v>0</v>
      </c>
      <c r="E28" s="89">
        <v>0</v>
      </c>
      <c r="F28" s="89">
        <v>1</v>
      </c>
      <c r="G28" s="89">
        <v>1</v>
      </c>
    </row>
    <row r="29" spans="1:7" x14ac:dyDescent="0.25">
      <c r="A29" s="370" t="s">
        <v>123</v>
      </c>
      <c r="B29" s="371"/>
      <c r="C29" s="89">
        <v>1</v>
      </c>
      <c r="D29" s="89">
        <v>4</v>
      </c>
      <c r="E29" s="89">
        <v>4</v>
      </c>
      <c r="F29" s="89">
        <v>3</v>
      </c>
      <c r="G29" s="89">
        <v>2</v>
      </c>
    </row>
    <row r="30" spans="1:7" x14ac:dyDescent="0.25">
      <c r="A30" s="370" t="s">
        <v>124</v>
      </c>
      <c r="B30" s="371"/>
      <c r="C30" s="89">
        <v>3</v>
      </c>
      <c r="D30" s="89">
        <v>9</v>
      </c>
      <c r="E30" s="89">
        <v>4</v>
      </c>
      <c r="F30" s="89">
        <v>2</v>
      </c>
      <c r="G30" s="89">
        <v>5</v>
      </c>
    </row>
    <row r="31" spans="1:7" x14ac:dyDescent="0.25">
      <c r="A31" s="370" t="s">
        <v>125</v>
      </c>
      <c r="B31" s="371"/>
      <c r="C31" s="89">
        <v>0</v>
      </c>
      <c r="D31" s="89">
        <v>0</v>
      </c>
      <c r="E31" s="89">
        <v>1</v>
      </c>
      <c r="F31" s="89">
        <v>0</v>
      </c>
      <c r="G31" s="89">
        <v>0</v>
      </c>
    </row>
    <row r="32" spans="1:7" x14ac:dyDescent="0.25">
      <c r="A32" s="370" t="s">
        <v>126</v>
      </c>
      <c r="B32" s="371"/>
      <c r="C32" s="89">
        <v>0</v>
      </c>
      <c r="D32" s="89">
        <v>0</v>
      </c>
      <c r="E32" s="89">
        <v>0</v>
      </c>
      <c r="F32" s="89">
        <v>0</v>
      </c>
      <c r="G32" s="89">
        <v>1</v>
      </c>
    </row>
    <row r="33" spans="1:7" x14ac:dyDescent="0.25">
      <c r="A33" s="370" t="s">
        <v>127</v>
      </c>
      <c r="B33" s="371"/>
      <c r="C33" s="89">
        <v>2</v>
      </c>
      <c r="D33" s="89">
        <v>0</v>
      </c>
      <c r="E33" s="89">
        <v>1</v>
      </c>
      <c r="F33" s="89">
        <v>0</v>
      </c>
      <c r="G33" s="89">
        <v>0</v>
      </c>
    </row>
    <row r="34" spans="1:7" x14ac:dyDescent="0.25">
      <c r="A34" s="370" t="s">
        <v>128</v>
      </c>
      <c r="B34" s="371"/>
      <c r="C34" s="89">
        <v>0</v>
      </c>
      <c r="D34" s="89">
        <v>0</v>
      </c>
      <c r="E34" s="89">
        <v>0</v>
      </c>
      <c r="F34" s="89">
        <v>0</v>
      </c>
      <c r="G34" s="89">
        <v>1</v>
      </c>
    </row>
    <row r="35" spans="1:7" x14ac:dyDescent="0.25">
      <c r="A35" s="370" t="s">
        <v>129</v>
      </c>
      <c r="B35" s="371"/>
      <c r="C35" s="89">
        <v>0</v>
      </c>
      <c r="D35" s="89">
        <v>0</v>
      </c>
      <c r="E35" s="89">
        <v>0</v>
      </c>
      <c r="F35" s="89">
        <v>0</v>
      </c>
      <c r="G35" s="89">
        <v>0</v>
      </c>
    </row>
    <row r="36" spans="1:7" x14ac:dyDescent="0.25">
      <c r="A36" s="370"/>
      <c r="B36" s="371"/>
      <c r="C36" s="89">
        <f>C10+C16+C17+C18+C19+C26+C27+C28+C29+C30+C31+C32+C33+C35+C34</f>
        <v>56</v>
      </c>
      <c r="D36" s="89">
        <f>D10+D16+D17+D18+D19+D26+D27+D28+D29+D30+D31+D32+D33+D35+D34</f>
        <v>72</v>
      </c>
      <c r="E36" s="89">
        <f>E10+E16+E17+E18+E19+E26+E27+E28+E29+E30+E31+E32+E33+E35+E34</f>
        <v>103</v>
      </c>
      <c r="F36" s="89">
        <f>F10+F16+F17+F18+F19+F26+F27+F28+F29+F30+F31+F32+F33+F35+F34</f>
        <v>78</v>
      </c>
      <c r="G36" s="89">
        <f>G10+G16+G17+G18+G19+G26+G27+G28+G29+G30+G31+G32+G33+G35+G34</f>
        <v>80</v>
      </c>
    </row>
    <row r="37" spans="1:7" x14ac:dyDescent="0.25">
      <c r="A37" s="370"/>
      <c r="B37" s="375"/>
      <c r="C37" s="375"/>
      <c r="D37" s="375"/>
      <c r="E37" s="375"/>
      <c r="F37" s="375"/>
      <c r="G37" s="375"/>
    </row>
    <row r="49" spans="1:7" x14ac:dyDescent="0.25">
      <c r="A49" s="372" t="s">
        <v>232</v>
      </c>
      <c r="B49" s="372"/>
      <c r="C49" s="372"/>
      <c r="D49" s="372"/>
      <c r="E49" s="372"/>
      <c r="F49" s="372"/>
      <c r="G49" s="372"/>
    </row>
    <row r="50" spans="1:7" x14ac:dyDescent="0.25">
      <c r="A50" s="373" t="s">
        <v>97</v>
      </c>
      <c r="B50" s="374"/>
      <c r="C50" s="88">
        <v>2011</v>
      </c>
      <c r="D50" s="88">
        <v>2012</v>
      </c>
      <c r="E50" s="88">
        <v>2013</v>
      </c>
      <c r="F50" s="88">
        <v>2014</v>
      </c>
      <c r="G50" s="88">
        <v>2015</v>
      </c>
    </row>
    <row r="51" spans="1:7" x14ac:dyDescent="0.25">
      <c r="A51" s="370" t="s">
        <v>98</v>
      </c>
      <c r="B51" s="371"/>
      <c r="C51" s="89"/>
      <c r="D51" s="89">
        <v>95</v>
      </c>
      <c r="E51" s="89">
        <v>140</v>
      </c>
      <c r="F51" s="89">
        <v>108</v>
      </c>
      <c r="G51" s="89">
        <v>107</v>
      </c>
    </row>
    <row r="52" spans="1:7" x14ac:dyDescent="0.25">
      <c r="A52" s="370" t="s">
        <v>131</v>
      </c>
      <c r="B52" s="375"/>
      <c r="C52" s="375"/>
      <c r="D52" s="375"/>
      <c r="E52" s="375"/>
      <c r="F52" s="375"/>
      <c r="G52" s="371"/>
    </row>
    <row r="53" spans="1:7" x14ac:dyDescent="0.25">
      <c r="A53" s="370" t="s">
        <v>99</v>
      </c>
      <c r="B53" s="371"/>
      <c r="C53" s="89"/>
      <c r="D53" s="89">
        <v>34</v>
      </c>
      <c r="E53" s="89">
        <v>46</v>
      </c>
      <c r="F53" s="89">
        <v>49</v>
      </c>
      <c r="G53" s="89">
        <v>53</v>
      </c>
    </row>
    <row r="54" spans="1:7" x14ac:dyDescent="0.25">
      <c r="A54" s="370" t="s">
        <v>100</v>
      </c>
      <c r="B54" s="371"/>
      <c r="C54" s="89"/>
      <c r="D54" s="89">
        <v>55</v>
      </c>
      <c r="E54" s="89">
        <v>84</v>
      </c>
      <c r="F54" s="89">
        <v>51</v>
      </c>
      <c r="G54" s="89">
        <v>50</v>
      </c>
    </row>
    <row r="55" spans="1:7" x14ac:dyDescent="0.25">
      <c r="A55" s="370" t="s">
        <v>101</v>
      </c>
      <c r="B55" s="371"/>
      <c r="C55" s="89"/>
      <c r="D55" s="89">
        <v>5</v>
      </c>
      <c r="E55" s="89">
        <v>9</v>
      </c>
      <c r="F55" s="89">
        <v>8</v>
      </c>
      <c r="G55" s="89">
        <v>4</v>
      </c>
    </row>
    <row r="56" spans="1:7" x14ac:dyDescent="0.25">
      <c r="A56" s="370" t="s">
        <v>102</v>
      </c>
      <c r="B56" s="371"/>
      <c r="C56" s="89"/>
      <c r="D56" s="89">
        <v>1</v>
      </c>
      <c r="E56" s="89">
        <v>1</v>
      </c>
      <c r="F56" s="89">
        <v>0</v>
      </c>
      <c r="G56" s="89">
        <v>0</v>
      </c>
    </row>
    <row r="57" spans="1:7" x14ac:dyDescent="0.25">
      <c r="A57" s="370" t="s">
        <v>103</v>
      </c>
      <c r="B57" s="375"/>
      <c r="C57" s="375"/>
      <c r="D57" s="375"/>
      <c r="E57" s="375"/>
      <c r="F57" s="375"/>
      <c r="G57" s="371"/>
    </row>
    <row r="58" spans="1:7" x14ac:dyDescent="0.25">
      <c r="A58" s="368" t="s">
        <v>104</v>
      </c>
      <c r="B58" s="369"/>
      <c r="C58" s="111"/>
      <c r="D58" s="111">
        <v>24</v>
      </c>
      <c r="E58" s="111">
        <v>36</v>
      </c>
      <c r="F58" s="111">
        <v>40</v>
      </c>
      <c r="G58" s="111">
        <v>42</v>
      </c>
    </row>
    <row r="59" spans="1:7" x14ac:dyDescent="0.25">
      <c r="A59" s="370" t="s">
        <v>105</v>
      </c>
      <c r="B59" s="371"/>
      <c r="C59" s="89"/>
      <c r="D59" s="89">
        <v>1</v>
      </c>
      <c r="E59" s="89">
        <v>0</v>
      </c>
      <c r="F59" s="89">
        <v>0</v>
      </c>
      <c r="G59" s="89"/>
    </row>
    <row r="60" spans="1:7" x14ac:dyDescent="0.25">
      <c r="A60" s="370" t="s">
        <v>106</v>
      </c>
      <c r="B60" s="371"/>
      <c r="C60" s="89"/>
      <c r="D60" s="89">
        <v>0</v>
      </c>
      <c r="E60" s="89">
        <v>1</v>
      </c>
      <c r="F60" s="89">
        <v>1</v>
      </c>
      <c r="G60" s="89"/>
    </row>
    <row r="61" spans="1:7" x14ac:dyDescent="0.25">
      <c r="A61" s="370" t="s">
        <v>107</v>
      </c>
      <c r="B61" s="371"/>
      <c r="C61" s="89"/>
      <c r="D61" s="89">
        <v>21</v>
      </c>
      <c r="E61" s="89">
        <v>33</v>
      </c>
      <c r="F61" s="89">
        <v>36</v>
      </c>
      <c r="G61" s="89">
        <v>40</v>
      </c>
    </row>
    <row r="62" spans="1:7" x14ac:dyDescent="0.25">
      <c r="A62" s="370" t="s">
        <v>108</v>
      </c>
      <c r="B62" s="371"/>
      <c r="C62" s="89"/>
      <c r="D62" s="89">
        <v>2</v>
      </c>
      <c r="E62" s="89">
        <v>2</v>
      </c>
      <c r="F62" s="89">
        <v>3</v>
      </c>
      <c r="G62" s="89">
        <v>2</v>
      </c>
    </row>
    <row r="63" spans="1:7" x14ac:dyDescent="0.25">
      <c r="A63" s="370" t="s">
        <v>109</v>
      </c>
      <c r="B63" s="371"/>
      <c r="C63" s="89"/>
      <c r="D63" s="89"/>
      <c r="E63" s="89"/>
      <c r="F63" s="89"/>
      <c r="G63" s="89"/>
    </row>
    <row r="64" spans="1:7" x14ac:dyDescent="0.25">
      <c r="A64" s="368" t="s">
        <v>110</v>
      </c>
      <c r="B64" s="369"/>
      <c r="C64" s="111"/>
      <c r="D64" s="111"/>
      <c r="E64" s="111"/>
      <c r="F64" s="111"/>
      <c r="G64" s="111"/>
    </row>
    <row r="65" spans="1:7" x14ac:dyDescent="0.25">
      <c r="A65" s="368" t="s">
        <v>111</v>
      </c>
      <c r="B65" s="369"/>
      <c r="C65" s="111"/>
      <c r="D65" s="111">
        <v>2</v>
      </c>
      <c r="E65" s="111">
        <v>3</v>
      </c>
      <c r="F65" s="111">
        <v>1</v>
      </c>
      <c r="G65" s="111"/>
    </row>
    <row r="66" spans="1:7" x14ac:dyDescent="0.25">
      <c r="A66" s="368" t="s">
        <v>112</v>
      </c>
      <c r="B66" s="369"/>
      <c r="C66" s="111"/>
      <c r="D66" s="111"/>
      <c r="E66" s="111">
        <v>1</v>
      </c>
      <c r="F66" s="111"/>
      <c r="G66" s="111"/>
    </row>
    <row r="67" spans="1:7" x14ac:dyDescent="0.25">
      <c r="A67" s="368" t="s">
        <v>113</v>
      </c>
      <c r="B67" s="369"/>
      <c r="C67" s="111"/>
      <c r="D67" s="111">
        <v>52</v>
      </c>
      <c r="E67" s="111">
        <v>76</v>
      </c>
      <c r="F67" s="111">
        <v>54</v>
      </c>
      <c r="G67" s="111">
        <v>44</v>
      </c>
    </row>
    <row r="68" spans="1:7" x14ac:dyDescent="0.25">
      <c r="A68" s="370" t="s">
        <v>114</v>
      </c>
      <c r="B68" s="371"/>
      <c r="C68" s="89"/>
      <c r="D68" s="89">
        <v>46</v>
      </c>
      <c r="E68" s="89">
        <v>72</v>
      </c>
      <c r="F68" s="89">
        <v>45</v>
      </c>
      <c r="G68" s="89">
        <v>42</v>
      </c>
    </row>
    <row r="69" spans="1:7" x14ac:dyDescent="0.25">
      <c r="A69" s="370" t="s">
        <v>115</v>
      </c>
      <c r="B69" s="371"/>
      <c r="C69" s="89"/>
      <c r="D69" s="89">
        <v>1</v>
      </c>
      <c r="E69" s="89">
        <v>0</v>
      </c>
      <c r="F69" s="89">
        <v>0</v>
      </c>
      <c r="G69" s="89"/>
    </row>
    <row r="70" spans="1:7" x14ac:dyDescent="0.25">
      <c r="A70" s="370" t="s">
        <v>116</v>
      </c>
      <c r="B70" s="371"/>
      <c r="C70" s="89"/>
      <c r="D70" s="89">
        <v>1</v>
      </c>
      <c r="E70" s="89">
        <v>2</v>
      </c>
      <c r="F70" s="89">
        <v>2</v>
      </c>
      <c r="G70" s="89"/>
    </row>
    <row r="71" spans="1:7" x14ac:dyDescent="0.25">
      <c r="A71" s="370" t="s">
        <v>117</v>
      </c>
      <c r="B71" s="371"/>
      <c r="C71" s="89"/>
      <c r="D71" s="89">
        <v>1</v>
      </c>
      <c r="E71" s="89"/>
      <c r="F71" s="89">
        <v>2</v>
      </c>
      <c r="G71" s="89"/>
    </row>
    <row r="72" spans="1:7" x14ac:dyDescent="0.25">
      <c r="A72" s="370" t="s">
        <v>118</v>
      </c>
      <c r="B72" s="371"/>
      <c r="C72" s="89"/>
      <c r="D72" s="89"/>
      <c r="E72" s="89"/>
      <c r="F72" s="89">
        <v>2</v>
      </c>
      <c r="G72" s="89"/>
    </row>
    <row r="73" spans="1:7" x14ac:dyDescent="0.25">
      <c r="A73" s="370" t="s">
        <v>119</v>
      </c>
      <c r="B73" s="371"/>
      <c r="C73" s="89"/>
      <c r="D73" s="89">
        <v>3</v>
      </c>
      <c r="E73" s="89">
        <v>2</v>
      </c>
      <c r="F73" s="89">
        <v>3</v>
      </c>
      <c r="G73" s="89">
        <v>2</v>
      </c>
    </row>
    <row r="74" spans="1:7" x14ac:dyDescent="0.25">
      <c r="A74" s="368" t="s">
        <v>120</v>
      </c>
      <c r="B74" s="369"/>
      <c r="C74" s="111"/>
      <c r="D74" s="111"/>
      <c r="E74" s="111">
        <v>1</v>
      </c>
      <c r="F74" s="111"/>
      <c r="G74" s="111"/>
    </row>
    <row r="75" spans="1:7" x14ac:dyDescent="0.25">
      <c r="A75" s="368" t="s">
        <v>121</v>
      </c>
      <c r="B75" s="369"/>
      <c r="C75" s="111"/>
      <c r="D75" s="111">
        <v>1</v>
      </c>
      <c r="E75" s="111">
        <v>9</v>
      </c>
      <c r="F75" s="111">
        <v>3</v>
      </c>
      <c r="G75" s="111">
        <v>2</v>
      </c>
    </row>
    <row r="76" spans="1:7" x14ac:dyDescent="0.25">
      <c r="A76" s="368" t="s">
        <v>122</v>
      </c>
      <c r="B76" s="369"/>
      <c r="C76" s="111"/>
      <c r="D76" s="111">
        <v>1</v>
      </c>
      <c r="E76" s="111"/>
      <c r="F76" s="111">
        <v>1</v>
      </c>
      <c r="G76" s="111"/>
    </row>
    <row r="77" spans="1:7" x14ac:dyDescent="0.25">
      <c r="A77" s="368" t="s">
        <v>123</v>
      </c>
      <c r="B77" s="369"/>
      <c r="C77" s="111"/>
      <c r="D77" s="111">
        <v>5</v>
      </c>
      <c r="E77" s="111">
        <v>4</v>
      </c>
      <c r="F77" s="111">
        <v>4</v>
      </c>
      <c r="G77" s="111">
        <v>2</v>
      </c>
    </row>
    <row r="78" spans="1:7" x14ac:dyDescent="0.25">
      <c r="A78" s="368" t="s">
        <v>124</v>
      </c>
      <c r="B78" s="369"/>
      <c r="C78" s="111"/>
      <c r="D78" s="111">
        <v>10</v>
      </c>
      <c r="E78" s="111">
        <v>7</v>
      </c>
      <c r="F78" s="111">
        <v>5</v>
      </c>
      <c r="G78" s="111">
        <v>3</v>
      </c>
    </row>
    <row r="79" spans="1:7" x14ac:dyDescent="0.25">
      <c r="A79" s="368" t="s">
        <v>125</v>
      </c>
      <c r="B79" s="369"/>
      <c r="C79" s="111"/>
      <c r="D79" s="111"/>
      <c r="E79" s="111">
        <v>2</v>
      </c>
      <c r="F79" s="111"/>
      <c r="G79" s="111">
        <v>11</v>
      </c>
    </row>
    <row r="80" spans="1:7" x14ac:dyDescent="0.25">
      <c r="A80" s="368" t="s">
        <v>126</v>
      </c>
      <c r="B80" s="369"/>
      <c r="C80" s="111"/>
      <c r="D80" s="111"/>
      <c r="E80" s="111"/>
      <c r="F80" s="111"/>
      <c r="G80" s="111"/>
    </row>
    <row r="81" spans="1:7" x14ac:dyDescent="0.25">
      <c r="A81" s="368" t="s">
        <v>127</v>
      </c>
      <c r="B81" s="369"/>
      <c r="C81" s="111"/>
      <c r="D81" s="111"/>
      <c r="E81" s="111">
        <v>1</v>
      </c>
      <c r="F81" s="111"/>
      <c r="G81" s="111">
        <v>1</v>
      </c>
    </row>
    <row r="82" spans="1:7" x14ac:dyDescent="0.25">
      <c r="A82" s="368" t="s">
        <v>128</v>
      </c>
      <c r="B82" s="369"/>
      <c r="C82" s="111"/>
      <c r="D82" s="111"/>
      <c r="E82" s="111"/>
      <c r="F82" s="111"/>
      <c r="G82" s="111">
        <v>2</v>
      </c>
    </row>
    <row r="83" spans="1:7" x14ac:dyDescent="0.25">
      <c r="A83" s="368" t="s">
        <v>129</v>
      </c>
      <c r="B83" s="369"/>
      <c r="C83" s="111"/>
      <c r="D83" s="111"/>
      <c r="E83" s="111"/>
      <c r="F83" s="111"/>
      <c r="G83" s="111"/>
    </row>
    <row r="84" spans="1:7" x14ac:dyDescent="0.25">
      <c r="A84" s="370"/>
      <c r="B84" s="371"/>
      <c r="C84" s="89"/>
      <c r="D84" s="89"/>
      <c r="E84" s="89"/>
      <c r="F84" s="89"/>
      <c r="G84" s="89"/>
    </row>
    <row r="95" spans="1:7" x14ac:dyDescent="0.25">
      <c r="A95" s="376" t="s">
        <v>242</v>
      </c>
      <c r="B95" s="376"/>
      <c r="C95" s="376"/>
      <c r="D95" s="376"/>
      <c r="E95" s="376"/>
      <c r="F95" s="376"/>
      <c r="G95" s="376"/>
    </row>
    <row r="96" spans="1:7" x14ac:dyDescent="0.25">
      <c r="A96" s="377" t="s">
        <v>97</v>
      </c>
      <c r="B96" s="378"/>
      <c r="C96" s="258">
        <v>2011</v>
      </c>
      <c r="D96" s="258">
        <v>2012</v>
      </c>
      <c r="E96" s="258">
        <v>2013</v>
      </c>
      <c r="F96" s="258">
        <v>2014</v>
      </c>
      <c r="G96" s="258">
        <v>2015</v>
      </c>
    </row>
    <row r="97" spans="1:7" x14ac:dyDescent="0.25">
      <c r="A97" s="379" t="s">
        <v>98</v>
      </c>
      <c r="B97" s="380"/>
      <c r="C97" s="259"/>
      <c r="D97" s="259">
        <v>95</v>
      </c>
      <c r="E97" s="259">
        <v>140</v>
      </c>
      <c r="F97" s="259">
        <v>108</v>
      </c>
      <c r="G97" s="259">
        <v>107</v>
      </c>
    </row>
    <row r="98" spans="1:7" x14ac:dyDescent="0.25">
      <c r="A98" s="379" t="s">
        <v>131</v>
      </c>
      <c r="B98" s="381"/>
      <c r="C98" s="381"/>
      <c r="D98" s="381"/>
      <c r="E98" s="381"/>
      <c r="F98" s="381"/>
      <c r="G98" s="380"/>
    </row>
    <row r="99" spans="1:7" x14ac:dyDescent="0.25">
      <c r="A99" s="379" t="s">
        <v>99</v>
      </c>
      <c r="B99" s="380"/>
      <c r="C99" s="259"/>
      <c r="D99" s="259">
        <v>34</v>
      </c>
      <c r="E99" s="259">
        <v>46</v>
      </c>
      <c r="F99" s="259">
        <v>49</v>
      </c>
      <c r="G99" s="259">
        <v>53</v>
      </c>
    </row>
    <row r="100" spans="1:7" x14ac:dyDescent="0.25">
      <c r="A100" s="379" t="s">
        <v>100</v>
      </c>
      <c r="B100" s="380"/>
      <c r="C100" s="259"/>
      <c r="D100" s="259">
        <v>55</v>
      </c>
      <c r="E100" s="259">
        <v>84</v>
      </c>
      <c r="F100" s="259">
        <v>51</v>
      </c>
      <c r="G100" s="259">
        <v>50</v>
      </c>
    </row>
    <row r="101" spans="1:7" x14ac:dyDescent="0.25">
      <c r="A101" s="379" t="s">
        <v>101</v>
      </c>
      <c r="B101" s="380"/>
      <c r="C101" s="259"/>
      <c r="D101" s="259">
        <v>5</v>
      </c>
      <c r="E101" s="259">
        <v>9</v>
      </c>
      <c r="F101" s="259">
        <v>8</v>
      </c>
      <c r="G101" s="259">
        <v>4</v>
      </c>
    </row>
    <row r="102" spans="1:7" x14ac:dyDescent="0.25">
      <c r="A102" s="379" t="s">
        <v>102</v>
      </c>
      <c r="B102" s="380"/>
      <c r="C102" s="259"/>
      <c r="D102" s="259">
        <v>1</v>
      </c>
      <c r="E102" s="259">
        <v>1</v>
      </c>
      <c r="F102" s="259">
        <v>0</v>
      </c>
      <c r="G102" s="259">
        <v>0</v>
      </c>
    </row>
    <row r="103" spans="1:7" x14ac:dyDescent="0.25">
      <c r="A103" s="379" t="s">
        <v>103</v>
      </c>
      <c r="B103" s="381"/>
      <c r="C103" s="381"/>
      <c r="D103" s="381"/>
      <c r="E103" s="381"/>
      <c r="F103" s="381"/>
      <c r="G103" s="380"/>
    </row>
    <row r="104" spans="1:7" x14ac:dyDescent="0.25">
      <c r="A104" s="382" t="s">
        <v>104</v>
      </c>
      <c r="B104" s="383"/>
      <c r="C104" s="260"/>
      <c r="D104" s="260">
        <v>24</v>
      </c>
      <c r="E104" s="260">
        <v>36</v>
      </c>
      <c r="F104" s="260">
        <v>40</v>
      </c>
      <c r="G104" s="260">
        <v>42</v>
      </c>
    </row>
    <row r="105" spans="1:7" x14ac:dyDescent="0.25">
      <c r="A105" s="379" t="s">
        <v>105</v>
      </c>
      <c r="B105" s="380"/>
      <c r="C105" s="259"/>
      <c r="D105" s="259">
        <v>1</v>
      </c>
      <c r="E105" s="259">
        <v>0</v>
      </c>
      <c r="F105" s="259">
        <v>0</v>
      </c>
      <c r="G105" s="259"/>
    </row>
    <row r="106" spans="1:7" x14ac:dyDescent="0.25">
      <c r="A106" s="379" t="s">
        <v>106</v>
      </c>
      <c r="B106" s="380"/>
      <c r="C106" s="259"/>
      <c r="D106" s="259">
        <v>0</v>
      </c>
      <c r="E106" s="259">
        <v>1</v>
      </c>
      <c r="F106" s="259">
        <v>1</v>
      </c>
      <c r="G106" s="259"/>
    </row>
    <row r="107" spans="1:7" x14ac:dyDescent="0.25">
      <c r="A107" s="379" t="s">
        <v>107</v>
      </c>
      <c r="B107" s="380"/>
      <c r="C107" s="259"/>
      <c r="D107" s="259">
        <v>21</v>
      </c>
      <c r="E107" s="259">
        <v>33</v>
      </c>
      <c r="F107" s="259">
        <v>36</v>
      </c>
      <c r="G107" s="259">
        <v>40</v>
      </c>
    </row>
    <row r="108" spans="1:7" x14ac:dyDescent="0.25">
      <c r="A108" s="379" t="s">
        <v>108</v>
      </c>
      <c r="B108" s="380"/>
      <c r="C108" s="259"/>
      <c r="D108" s="259">
        <v>2</v>
      </c>
      <c r="E108" s="259">
        <v>2</v>
      </c>
      <c r="F108" s="259">
        <v>3</v>
      </c>
      <c r="G108" s="259">
        <v>2</v>
      </c>
    </row>
    <row r="109" spans="1:7" x14ac:dyDescent="0.25">
      <c r="A109" s="379" t="s">
        <v>109</v>
      </c>
      <c r="B109" s="380"/>
      <c r="C109" s="259"/>
      <c r="D109" s="259"/>
      <c r="E109" s="259"/>
      <c r="F109" s="259"/>
      <c r="G109" s="259"/>
    </row>
    <row r="110" spans="1:7" x14ac:dyDescent="0.25">
      <c r="A110" s="382" t="s">
        <v>110</v>
      </c>
      <c r="B110" s="383"/>
      <c r="C110" s="260"/>
      <c r="D110" s="260"/>
      <c r="E110" s="260"/>
      <c r="F110" s="260"/>
      <c r="G110" s="260"/>
    </row>
    <row r="111" spans="1:7" x14ac:dyDescent="0.25">
      <c r="A111" s="382" t="s">
        <v>111</v>
      </c>
      <c r="B111" s="383"/>
      <c r="C111" s="260"/>
      <c r="D111" s="260">
        <v>2</v>
      </c>
      <c r="E111" s="260">
        <v>3</v>
      </c>
      <c r="F111" s="260">
        <v>1</v>
      </c>
      <c r="G111" s="260"/>
    </row>
    <row r="112" spans="1:7" x14ac:dyDescent="0.25">
      <c r="A112" s="382" t="s">
        <v>112</v>
      </c>
      <c r="B112" s="383"/>
      <c r="C112" s="260"/>
      <c r="D112" s="260"/>
      <c r="E112" s="260">
        <v>1</v>
      </c>
      <c r="F112" s="260"/>
      <c r="G112" s="260"/>
    </row>
    <row r="113" spans="1:7" x14ac:dyDescent="0.25">
      <c r="A113" s="382" t="s">
        <v>113</v>
      </c>
      <c r="B113" s="383"/>
      <c r="C113" s="260"/>
      <c r="D113" s="260">
        <v>52</v>
      </c>
      <c r="E113" s="260">
        <v>76</v>
      </c>
      <c r="F113" s="260">
        <v>54</v>
      </c>
      <c r="G113" s="260">
        <v>44</v>
      </c>
    </row>
    <row r="114" spans="1:7" x14ac:dyDescent="0.25">
      <c r="A114" s="379" t="s">
        <v>114</v>
      </c>
      <c r="B114" s="380"/>
      <c r="C114" s="259"/>
      <c r="D114" s="259">
        <v>46</v>
      </c>
      <c r="E114" s="259">
        <v>72</v>
      </c>
      <c r="F114" s="259">
        <v>45</v>
      </c>
      <c r="G114" s="259">
        <v>42</v>
      </c>
    </row>
    <row r="115" spans="1:7" x14ac:dyDescent="0.25">
      <c r="A115" s="379" t="s">
        <v>115</v>
      </c>
      <c r="B115" s="380"/>
      <c r="C115" s="259"/>
      <c r="D115" s="259">
        <v>1</v>
      </c>
      <c r="E115" s="259">
        <v>0</v>
      </c>
      <c r="F115" s="259">
        <v>0</v>
      </c>
      <c r="G115" s="259"/>
    </row>
    <row r="116" spans="1:7" x14ac:dyDescent="0.25">
      <c r="A116" s="379" t="s">
        <v>116</v>
      </c>
      <c r="B116" s="380"/>
      <c r="C116" s="259"/>
      <c r="D116" s="259">
        <v>1</v>
      </c>
      <c r="E116" s="259">
        <v>2</v>
      </c>
      <c r="F116" s="259">
        <v>2</v>
      </c>
      <c r="G116" s="259"/>
    </row>
    <row r="117" spans="1:7" x14ac:dyDescent="0.25">
      <c r="A117" s="379" t="s">
        <v>117</v>
      </c>
      <c r="B117" s="380"/>
      <c r="C117" s="259"/>
      <c r="D117" s="259">
        <v>1</v>
      </c>
      <c r="E117" s="259"/>
      <c r="F117" s="259">
        <v>2</v>
      </c>
      <c r="G117" s="259"/>
    </row>
    <row r="118" spans="1:7" x14ac:dyDescent="0.25">
      <c r="A118" s="379" t="s">
        <v>118</v>
      </c>
      <c r="B118" s="380"/>
      <c r="C118" s="259"/>
      <c r="D118" s="259"/>
      <c r="E118" s="259"/>
      <c r="F118" s="259">
        <v>2</v>
      </c>
      <c r="G118" s="259"/>
    </row>
    <row r="119" spans="1:7" x14ac:dyDescent="0.25">
      <c r="A119" s="379" t="s">
        <v>119</v>
      </c>
      <c r="B119" s="380"/>
      <c r="C119" s="259"/>
      <c r="D119" s="259">
        <v>3</v>
      </c>
      <c r="E119" s="259">
        <v>2</v>
      </c>
      <c r="F119" s="259">
        <v>3</v>
      </c>
      <c r="G119" s="259">
        <v>2</v>
      </c>
    </row>
    <row r="120" spans="1:7" x14ac:dyDescent="0.25">
      <c r="A120" s="382" t="s">
        <v>120</v>
      </c>
      <c r="B120" s="383"/>
      <c r="C120" s="260"/>
      <c r="D120" s="260"/>
      <c r="E120" s="260">
        <v>1</v>
      </c>
      <c r="F120" s="260"/>
      <c r="G120" s="260"/>
    </row>
    <row r="121" spans="1:7" x14ac:dyDescent="0.25">
      <c r="A121" s="382" t="s">
        <v>121</v>
      </c>
      <c r="B121" s="383"/>
      <c r="C121" s="260"/>
      <c r="D121" s="260">
        <v>1</v>
      </c>
      <c r="E121" s="260">
        <v>9</v>
      </c>
      <c r="F121" s="260">
        <v>3</v>
      </c>
      <c r="G121" s="260">
        <v>2</v>
      </c>
    </row>
    <row r="122" spans="1:7" x14ac:dyDescent="0.25">
      <c r="A122" s="382" t="s">
        <v>122</v>
      </c>
      <c r="B122" s="383"/>
      <c r="C122" s="260"/>
      <c r="D122" s="260">
        <v>1</v>
      </c>
      <c r="E122" s="260"/>
      <c r="F122" s="260">
        <v>1</v>
      </c>
      <c r="G122" s="260"/>
    </row>
    <row r="123" spans="1:7" x14ac:dyDescent="0.25">
      <c r="A123" s="382" t="s">
        <v>123</v>
      </c>
      <c r="B123" s="383"/>
      <c r="C123" s="260"/>
      <c r="D123" s="260">
        <v>5</v>
      </c>
      <c r="E123" s="260">
        <v>4</v>
      </c>
      <c r="F123" s="260">
        <v>4</v>
      </c>
      <c r="G123" s="260">
        <v>2</v>
      </c>
    </row>
    <row r="124" spans="1:7" x14ac:dyDescent="0.25">
      <c r="A124" s="382" t="s">
        <v>124</v>
      </c>
      <c r="B124" s="383"/>
      <c r="C124" s="260"/>
      <c r="D124" s="260">
        <v>10</v>
      </c>
      <c r="E124" s="260">
        <v>7</v>
      </c>
      <c r="F124" s="260">
        <v>5</v>
      </c>
      <c r="G124" s="260">
        <v>3</v>
      </c>
    </row>
    <row r="125" spans="1:7" x14ac:dyDescent="0.25">
      <c r="A125" s="382" t="s">
        <v>125</v>
      </c>
      <c r="B125" s="383"/>
      <c r="C125" s="260"/>
      <c r="D125" s="260"/>
      <c r="E125" s="260">
        <v>2</v>
      </c>
      <c r="F125" s="260"/>
      <c r="G125" s="260">
        <v>11</v>
      </c>
    </row>
    <row r="126" spans="1:7" x14ac:dyDescent="0.25">
      <c r="A126" s="382" t="s">
        <v>126</v>
      </c>
      <c r="B126" s="383"/>
      <c r="C126" s="260"/>
      <c r="D126" s="260"/>
      <c r="E126" s="260"/>
      <c r="F126" s="260"/>
      <c r="G126" s="260"/>
    </row>
    <row r="127" spans="1:7" x14ac:dyDescent="0.25">
      <c r="A127" s="382" t="s">
        <v>127</v>
      </c>
      <c r="B127" s="383"/>
      <c r="C127" s="260"/>
      <c r="D127" s="260"/>
      <c r="E127" s="260">
        <v>1</v>
      </c>
      <c r="F127" s="260"/>
      <c r="G127" s="260">
        <v>1</v>
      </c>
    </row>
    <row r="128" spans="1:7" x14ac:dyDescent="0.25">
      <c r="A128" s="382" t="s">
        <v>128</v>
      </c>
      <c r="B128" s="383"/>
      <c r="C128" s="260"/>
      <c r="D128" s="260"/>
      <c r="E128" s="260"/>
      <c r="F128" s="260"/>
      <c r="G128" s="260">
        <v>2</v>
      </c>
    </row>
    <row r="129" spans="1:7" x14ac:dyDescent="0.25">
      <c r="A129" s="382" t="s">
        <v>129</v>
      </c>
      <c r="B129" s="383"/>
      <c r="C129" s="260"/>
      <c r="D129" s="260"/>
      <c r="E129" s="260"/>
      <c r="F129" s="260"/>
      <c r="G129" s="260"/>
    </row>
    <row r="130" spans="1:7" x14ac:dyDescent="0.25">
      <c r="A130" s="370"/>
      <c r="B130" s="371"/>
      <c r="C130" s="89"/>
      <c r="D130" s="89"/>
      <c r="E130" s="89"/>
      <c r="F130" s="89"/>
      <c r="G130" s="89"/>
    </row>
  </sheetData>
  <mergeCells count="109">
    <mergeCell ref="A130:B130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G103"/>
    <mergeCell ref="A104:B104"/>
    <mergeCell ref="A95:G95"/>
    <mergeCell ref="A96:B96"/>
    <mergeCell ref="A97:B97"/>
    <mergeCell ref="A98:G98"/>
    <mergeCell ref="A99:B99"/>
    <mergeCell ref="A2:B2"/>
    <mergeCell ref="A3:B3"/>
    <mergeCell ref="A5:B5"/>
    <mergeCell ref="A6:B6"/>
    <mergeCell ref="A7:B7"/>
    <mergeCell ref="A19:B19"/>
    <mergeCell ref="A8:B8"/>
    <mergeCell ref="A10:B10"/>
    <mergeCell ref="A11:B11"/>
    <mergeCell ref="A12:B12"/>
    <mergeCell ref="A13:B13"/>
    <mergeCell ref="A34:B34"/>
    <mergeCell ref="A35:B35"/>
    <mergeCell ref="A37:G37"/>
    <mergeCell ref="A36:B36"/>
    <mergeCell ref="A26:B26"/>
    <mergeCell ref="A27:B27"/>
    <mergeCell ref="A28:B28"/>
    <mergeCell ref="A29:B29"/>
    <mergeCell ref="A30:B30"/>
    <mergeCell ref="A31:B31"/>
    <mergeCell ref="A1:G1"/>
    <mergeCell ref="A4:G4"/>
    <mergeCell ref="A9:G9"/>
    <mergeCell ref="A32:B32"/>
    <mergeCell ref="A33:B33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49:G49"/>
    <mergeCell ref="A50:B50"/>
    <mergeCell ref="A51:B51"/>
    <mergeCell ref="A52:G52"/>
    <mergeCell ref="A53:B53"/>
    <mergeCell ref="A54:B54"/>
    <mergeCell ref="A55:B55"/>
    <mergeCell ref="A56:B56"/>
    <mergeCell ref="A57:G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79:B79"/>
    <mergeCell ref="A80:B80"/>
    <mergeCell ref="A81:B81"/>
    <mergeCell ref="A82:B82"/>
    <mergeCell ref="A83:B8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view="pageLayout" topLeftCell="A233" zoomScaleNormal="100" workbookViewId="0">
      <selection activeCell="D434" sqref="D434"/>
    </sheetView>
  </sheetViews>
  <sheetFormatPr defaultRowHeight="15" x14ac:dyDescent="0.25"/>
  <cols>
    <col min="1" max="1" width="3.7109375" customWidth="1"/>
    <col min="2" max="2" width="19.85546875" customWidth="1"/>
    <col min="3" max="3" width="21.5703125" customWidth="1"/>
    <col min="4" max="4" width="16.42578125" customWidth="1"/>
    <col min="5" max="5" width="18.42578125" customWidth="1"/>
    <col min="6" max="6" width="18.28515625" customWidth="1"/>
  </cols>
  <sheetData>
    <row r="1" spans="1:6" x14ac:dyDescent="0.25">
      <c r="A1" s="27" t="s">
        <v>57</v>
      </c>
      <c r="B1" s="27"/>
      <c r="C1" s="27"/>
      <c r="D1" s="27"/>
      <c r="E1" s="27"/>
      <c r="F1" s="27"/>
    </row>
    <row r="3" spans="1:6" ht="42.75" x14ac:dyDescent="0.25">
      <c r="A3" s="28" t="s">
        <v>1</v>
      </c>
      <c r="B3" s="28" t="s">
        <v>51</v>
      </c>
      <c r="C3" s="28" t="s">
        <v>52</v>
      </c>
      <c r="D3" s="28"/>
      <c r="E3" s="28" t="s">
        <v>53</v>
      </c>
      <c r="F3" s="28" t="s">
        <v>54</v>
      </c>
    </row>
    <row r="4" spans="1:6" ht="15.75" x14ac:dyDescent="0.25">
      <c r="A4" s="29">
        <v>1</v>
      </c>
      <c r="B4" s="30" t="s">
        <v>21</v>
      </c>
      <c r="C4" s="31"/>
      <c r="D4" s="31"/>
      <c r="E4" s="31"/>
      <c r="F4" s="32"/>
    </row>
    <row r="5" spans="1:6" ht="15.75" x14ac:dyDescent="0.25">
      <c r="A5" s="29">
        <v>2</v>
      </c>
      <c r="B5" s="30" t="s">
        <v>22</v>
      </c>
      <c r="C5" s="31"/>
      <c r="D5" s="31"/>
      <c r="E5" s="31"/>
      <c r="F5" s="33"/>
    </row>
    <row r="6" spans="1:6" ht="15.75" x14ac:dyDescent="0.25">
      <c r="A6" s="29">
        <v>3</v>
      </c>
      <c r="B6" s="30" t="s">
        <v>23</v>
      </c>
      <c r="C6" s="31">
        <v>1</v>
      </c>
      <c r="D6" s="31"/>
      <c r="E6" s="31">
        <v>0</v>
      </c>
      <c r="F6" s="32">
        <v>0</v>
      </c>
    </row>
    <row r="7" spans="1:6" ht="15.75" x14ac:dyDescent="0.25">
      <c r="A7" s="34">
        <v>4</v>
      </c>
      <c r="B7" s="30" t="s">
        <v>24</v>
      </c>
      <c r="C7" s="31"/>
      <c r="D7" s="31"/>
      <c r="E7" s="31"/>
      <c r="F7" s="33"/>
    </row>
    <row r="8" spans="1:6" ht="15.75" x14ac:dyDescent="0.25">
      <c r="A8" s="29">
        <v>5</v>
      </c>
      <c r="B8" s="30" t="s">
        <v>25</v>
      </c>
      <c r="C8" s="31"/>
      <c r="D8" s="31"/>
      <c r="E8" s="31"/>
      <c r="F8" s="32"/>
    </row>
    <row r="9" spans="1:6" ht="15.75" x14ac:dyDescent="0.25">
      <c r="A9" s="29">
        <v>6</v>
      </c>
      <c r="B9" s="30" t="s">
        <v>26</v>
      </c>
      <c r="C9" s="31"/>
      <c r="D9" s="31"/>
      <c r="E9" s="31"/>
      <c r="F9" s="32"/>
    </row>
    <row r="10" spans="1:6" ht="15.75" x14ac:dyDescent="0.25">
      <c r="A10" s="29">
        <v>7</v>
      </c>
      <c r="B10" s="30" t="s">
        <v>27</v>
      </c>
      <c r="C10" s="31"/>
      <c r="D10" s="31"/>
      <c r="E10" s="31"/>
      <c r="F10" s="32"/>
    </row>
    <row r="11" spans="1:6" ht="15.75" x14ac:dyDescent="0.25">
      <c r="A11" s="29">
        <v>8</v>
      </c>
      <c r="B11" s="30" t="s">
        <v>28</v>
      </c>
      <c r="C11" s="31">
        <v>2</v>
      </c>
      <c r="D11" s="31"/>
      <c r="E11" s="31">
        <v>1</v>
      </c>
      <c r="F11" s="32">
        <v>0.5</v>
      </c>
    </row>
    <row r="12" spans="1:6" ht="15.75" x14ac:dyDescent="0.25">
      <c r="A12" s="29">
        <v>9</v>
      </c>
      <c r="B12" s="30" t="s">
        <v>29</v>
      </c>
      <c r="C12" s="31"/>
      <c r="D12" s="31"/>
      <c r="E12" s="31"/>
      <c r="F12" s="32"/>
    </row>
    <row r="13" spans="1:6" ht="15.75" x14ac:dyDescent="0.25">
      <c r="A13" s="29">
        <v>10</v>
      </c>
      <c r="B13" s="30" t="s">
        <v>30</v>
      </c>
      <c r="C13" s="31"/>
      <c r="D13" s="31"/>
      <c r="E13" s="31"/>
      <c r="F13" s="32"/>
    </row>
    <row r="14" spans="1:6" ht="15.75" x14ac:dyDescent="0.25">
      <c r="A14" s="29">
        <v>11</v>
      </c>
      <c r="B14" s="30" t="s">
        <v>31</v>
      </c>
      <c r="C14" s="31"/>
      <c r="D14" s="31"/>
      <c r="E14" s="31"/>
      <c r="F14" s="33"/>
    </row>
    <row r="15" spans="1:6" ht="15.75" x14ac:dyDescent="0.25">
      <c r="A15" s="29">
        <v>12</v>
      </c>
      <c r="B15" s="30" t="s">
        <v>32</v>
      </c>
      <c r="C15" s="31">
        <v>1</v>
      </c>
      <c r="D15" s="31"/>
      <c r="E15" s="31">
        <v>0</v>
      </c>
      <c r="F15" s="33">
        <v>0</v>
      </c>
    </row>
    <row r="16" spans="1:6" ht="15.75" x14ac:dyDescent="0.25">
      <c r="A16" s="29">
        <v>13</v>
      </c>
      <c r="B16" s="30" t="s">
        <v>33</v>
      </c>
      <c r="C16" s="31">
        <v>1</v>
      </c>
      <c r="D16" s="31"/>
      <c r="E16" s="31">
        <v>1</v>
      </c>
      <c r="F16" s="32">
        <v>1</v>
      </c>
    </row>
    <row r="17" spans="1:8" ht="16.5" thickBot="1" x14ac:dyDescent="0.3">
      <c r="A17" s="34">
        <v>14</v>
      </c>
      <c r="B17" s="35" t="s">
        <v>34</v>
      </c>
      <c r="C17" s="31"/>
      <c r="D17" s="31"/>
      <c r="E17" s="31"/>
      <c r="F17" s="32"/>
    </row>
    <row r="18" spans="1:8" ht="16.5" thickBot="1" x14ac:dyDescent="0.3">
      <c r="A18" s="36">
        <v>15</v>
      </c>
      <c r="B18" s="37" t="s">
        <v>35</v>
      </c>
      <c r="C18" s="38"/>
      <c r="D18" s="38"/>
      <c r="E18" s="38"/>
      <c r="F18" s="39"/>
    </row>
    <row r="19" spans="1:8" ht="15.75" x14ac:dyDescent="0.25">
      <c r="A19" s="40">
        <v>16</v>
      </c>
      <c r="B19" s="30" t="s">
        <v>36</v>
      </c>
      <c r="C19" s="31"/>
      <c r="D19" s="31"/>
      <c r="E19" s="31"/>
      <c r="F19" s="32"/>
      <c r="H19" t="s">
        <v>58</v>
      </c>
    </row>
    <row r="20" spans="1:8" ht="16.5" thickBot="1" x14ac:dyDescent="0.3">
      <c r="A20" s="34">
        <v>17</v>
      </c>
      <c r="B20" s="30" t="s">
        <v>37</v>
      </c>
      <c r="C20" s="31">
        <v>1</v>
      </c>
      <c r="D20" s="31"/>
      <c r="E20" s="31">
        <v>1</v>
      </c>
      <c r="F20" s="32">
        <v>1</v>
      </c>
    </row>
    <row r="21" spans="1:8" ht="16.5" thickBot="1" x14ac:dyDescent="0.3">
      <c r="A21" s="41">
        <v>18</v>
      </c>
      <c r="B21" s="42" t="s">
        <v>38</v>
      </c>
      <c r="C21" s="43">
        <f>C4+C5+C6+C7+C8+C9+C10+C11+C12+C13+C14+C15+C16+C17+C18+C19+C20</f>
        <v>6</v>
      </c>
      <c r="D21" s="43"/>
      <c r="E21" s="43">
        <f>E4+E5+E6+E7+E8+E9+E10+E11+E12+E13+E14+E15+E16+E17+E18+E19+E20</f>
        <v>3</v>
      </c>
      <c r="F21" s="48">
        <v>0.5</v>
      </c>
    </row>
    <row r="22" spans="1:8" x14ac:dyDescent="0.25">
      <c r="A22" s="44"/>
      <c r="B22" s="44"/>
      <c r="C22" s="44"/>
      <c r="D22" s="44"/>
      <c r="E22" s="44"/>
    </row>
    <row r="23" spans="1:8" x14ac:dyDescent="0.25">
      <c r="A23" s="45"/>
      <c r="B23" s="46" t="s">
        <v>55</v>
      </c>
      <c r="C23" s="46"/>
      <c r="D23" s="46"/>
      <c r="E23" s="47"/>
      <c r="F23" s="47"/>
    </row>
    <row r="24" spans="1:8" x14ac:dyDescent="0.25">
      <c r="A24" s="45"/>
      <c r="B24" s="46"/>
      <c r="C24" s="46" t="s">
        <v>56</v>
      </c>
      <c r="D24" s="46"/>
      <c r="E24" s="47"/>
      <c r="F24" s="47"/>
    </row>
    <row r="47" spans="1:6" x14ac:dyDescent="0.25">
      <c r="A47" s="27" t="s">
        <v>85</v>
      </c>
      <c r="B47" s="27"/>
      <c r="C47" s="27"/>
      <c r="D47" s="27"/>
      <c r="E47" s="27"/>
      <c r="F47" s="27"/>
    </row>
    <row r="49" spans="1:6" ht="42.75" x14ac:dyDescent="0.25">
      <c r="A49" s="28" t="s">
        <v>1</v>
      </c>
      <c r="B49" s="28" t="s">
        <v>51</v>
      </c>
      <c r="C49" s="28" t="s">
        <v>52</v>
      </c>
      <c r="D49" s="28"/>
      <c r="E49" s="28" t="s">
        <v>53</v>
      </c>
      <c r="F49" s="28" t="s">
        <v>54</v>
      </c>
    </row>
    <row r="50" spans="1:6" ht="15.75" x14ac:dyDescent="0.25">
      <c r="A50" s="29">
        <v>1</v>
      </c>
      <c r="B50" s="30" t="s">
        <v>21</v>
      </c>
      <c r="C50" s="31"/>
      <c r="D50" s="31"/>
      <c r="E50" s="31"/>
      <c r="F50" s="32"/>
    </row>
    <row r="51" spans="1:6" ht="15.75" x14ac:dyDescent="0.25">
      <c r="A51" s="29">
        <v>2</v>
      </c>
      <c r="B51" s="30" t="s">
        <v>22</v>
      </c>
      <c r="C51" s="31"/>
      <c r="D51" s="31"/>
      <c r="E51" s="31"/>
      <c r="F51" s="33"/>
    </row>
    <row r="52" spans="1:6" ht="15.75" x14ac:dyDescent="0.25">
      <c r="A52" s="29">
        <v>3</v>
      </c>
      <c r="B52" s="30" t="s">
        <v>23</v>
      </c>
      <c r="C52" s="31">
        <v>1</v>
      </c>
      <c r="D52" s="31"/>
      <c r="E52" s="31"/>
      <c r="F52" s="32">
        <v>0</v>
      </c>
    </row>
    <row r="53" spans="1:6" ht="15.75" x14ac:dyDescent="0.25">
      <c r="A53" s="34">
        <v>4</v>
      </c>
      <c r="B53" s="30" t="s">
        <v>24</v>
      </c>
      <c r="C53" s="31"/>
      <c r="D53" s="31"/>
      <c r="E53" s="31"/>
      <c r="F53" s="33"/>
    </row>
    <row r="54" spans="1:6" ht="15.75" x14ac:dyDescent="0.25">
      <c r="A54" s="29">
        <v>5</v>
      </c>
      <c r="B54" s="30" t="s">
        <v>25</v>
      </c>
      <c r="C54" s="31"/>
      <c r="D54" s="31"/>
      <c r="E54" s="31"/>
      <c r="F54" s="32"/>
    </row>
    <row r="55" spans="1:6" ht="15.75" x14ac:dyDescent="0.25">
      <c r="A55" s="29">
        <v>6</v>
      </c>
      <c r="B55" s="30" t="s">
        <v>26</v>
      </c>
      <c r="C55" s="31">
        <v>1</v>
      </c>
      <c r="D55" s="31"/>
      <c r="E55" s="31">
        <v>1</v>
      </c>
      <c r="F55" s="32">
        <v>1</v>
      </c>
    </row>
    <row r="56" spans="1:6" ht="15.75" x14ac:dyDescent="0.25">
      <c r="A56" s="29">
        <v>7</v>
      </c>
      <c r="B56" s="30" t="s">
        <v>27</v>
      </c>
      <c r="C56" s="31"/>
      <c r="D56" s="31"/>
      <c r="E56" s="31"/>
      <c r="F56" s="32"/>
    </row>
    <row r="57" spans="1:6" ht="15.75" x14ac:dyDescent="0.25">
      <c r="A57" s="29">
        <v>8</v>
      </c>
      <c r="B57" s="30" t="s">
        <v>28</v>
      </c>
      <c r="C57" s="31">
        <v>5</v>
      </c>
      <c r="D57" s="31"/>
      <c r="E57" s="31">
        <v>2</v>
      </c>
      <c r="F57" s="32">
        <v>0.4</v>
      </c>
    </row>
    <row r="58" spans="1:6" ht="15.75" x14ac:dyDescent="0.25">
      <c r="A58" s="29">
        <v>9</v>
      </c>
      <c r="B58" s="30" t="s">
        <v>29</v>
      </c>
      <c r="C58" s="31">
        <v>2</v>
      </c>
      <c r="D58" s="31"/>
      <c r="E58" s="31"/>
      <c r="F58" s="32">
        <v>0</v>
      </c>
    </row>
    <row r="59" spans="1:6" ht="15.75" x14ac:dyDescent="0.25">
      <c r="A59" s="29">
        <v>10</v>
      </c>
      <c r="B59" s="30" t="s">
        <v>30</v>
      </c>
      <c r="C59" s="31"/>
      <c r="D59" s="31"/>
      <c r="E59" s="31"/>
      <c r="F59" s="32"/>
    </row>
    <row r="60" spans="1:6" ht="15.75" x14ac:dyDescent="0.25">
      <c r="A60" s="29">
        <v>11</v>
      </c>
      <c r="B60" s="30" t="s">
        <v>31</v>
      </c>
      <c r="C60" s="31">
        <v>2</v>
      </c>
      <c r="D60" s="31"/>
      <c r="E60" s="31"/>
      <c r="F60" s="33">
        <v>0</v>
      </c>
    </row>
    <row r="61" spans="1:6" ht="15.75" x14ac:dyDescent="0.25">
      <c r="A61" s="29">
        <v>12</v>
      </c>
      <c r="B61" s="30" t="s">
        <v>32</v>
      </c>
      <c r="C61" s="31">
        <v>5</v>
      </c>
      <c r="D61" s="31"/>
      <c r="E61" s="31"/>
      <c r="F61" s="33">
        <v>0</v>
      </c>
    </row>
    <row r="62" spans="1:6" ht="15.75" x14ac:dyDescent="0.25">
      <c r="A62" s="29">
        <v>13</v>
      </c>
      <c r="B62" s="30" t="s">
        <v>33</v>
      </c>
      <c r="C62" s="31">
        <v>4</v>
      </c>
      <c r="D62" s="31"/>
      <c r="E62" s="31">
        <v>1</v>
      </c>
      <c r="F62" s="32">
        <v>0.25</v>
      </c>
    </row>
    <row r="63" spans="1:6" ht="16.5" thickBot="1" x14ac:dyDescent="0.3">
      <c r="A63" s="34">
        <v>14</v>
      </c>
      <c r="B63" s="35" t="s">
        <v>34</v>
      </c>
      <c r="C63" s="31"/>
      <c r="D63" s="31"/>
      <c r="E63" s="31"/>
      <c r="F63" s="32"/>
    </row>
    <row r="64" spans="1:6" ht="16.5" thickBot="1" x14ac:dyDescent="0.3">
      <c r="A64" s="36">
        <v>15</v>
      </c>
      <c r="B64" s="37" t="s">
        <v>35</v>
      </c>
      <c r="C64" s="38">
        <v>4</v>
      </c>
      <c r="D64" s="38"/>
      <c r="E64" s="38">
        <v>1</v>
      </c>
      <c r="F64" s="39">
        <v>0.25</v>
      </c>
    </row>
    <row r="65" spans="1:6" ht="15.75" x14ac:dyDescent="0.25">
      <c r="A65" s="40">
        <v>16</v>
      </c>
      <c r="B65" s="30" t="s">
        <v>36</v>
      </c>
      <c r="C65" s="31">
        <v>1</v>
      </c>
      <c r="D65" s="31"/>
      <c r="E65" s="31">
        <v>1</v>
      </c>
      <c r="F65" s="32">
        <v>1</v>
      </c>
    </row>
    <row r="66" spans="1:6" ht="16.5" thickBot="1" x14ac:dyDescent="0.3">
      <c r="A66" s="34">
        <v>17</v>
      </c>
      <c r="B66" s="30" t="s">
        <v>37</v>
      </c>
      <c r="C66" s="31">
        <v>1</v>
      </c>
      <c r="D66" s="31"/>
      <c r="E66" s="31">
        <v>1</v>
      </c>
      <c r="F66" s="32">
        <v>1</v>
      </c>
    </row>
    <row r="67" spans="1:6" ht="16.5" thickBot="1" x14ac:dyDescent="0.3">
      <c r="A67" s="41">
        <v>18</v>
      </c>
      <c r="B67" s="42" t="s">
        <v>38</v>
      </c>
      <c r="C67" s="43">
        <f>C50+C51+C52+C53+C54+C55+C56+C57+C58+C59+C60+C61+C62+C63+C64+C65+C66</f>
        <v>26</v>
      </c>
      <c r="D67" s="43"/>
      <c r="E67" s="43">
        <f>E50+E51+E52+E53+E54+E55+E56+E57+E58+E59+E60+E61+E62+E63+E64+E65+E66</f>
        <v>7</v>
      </c>
      <c r="F67" s="48">
        <v>0.26900000000000002</v>
      </c>
    </row>
    <row r="68" spans="1:6" x14ac:dyDescent="0.25">
      <c r="A68" s="44"/>
      <c r="B68" s="44"/>
      <c r="C68" s="44"/>
      <c r="D68" s="44"/>
      <c r="E68" s="44"/>
    </row>
    <row r="69" spans="1:6" x14ac:dyDescent="0.25">
      <c r="A69" s="45"/>
      <c r="B69" s="46" t="s">
        <v>55</v>
      </c>
      <c r="C69" s="46"/>
      <c r="D69" s="46"/>
      <c r="E69" s="47"/>
      <c r="F69" s="47"/>
    </row>
    <row r="70" spans="1:6" x14ac:dyDescent="0.25">
      <c r="A70" s="45"/>
      <c r="B70" s="46"/>
      <c r="C70" s="46" t="s">
        <v>56</v>
      </c>
      <c r="D70" s="46"/>
      <c r="E70" s="47"/>
      <c r="F70" s="47"/>
    </row>
    <row r="93" spans="1:6" x14ac:dyDescent="0.25">
      <c r="A93" s="27" t="s">
        <v>91</v>
      </c>
      <c r="B93" s="27"/>
      <c r="C93" s="27"/>
      <c r="D93" s="27"/>
      <c r="E93" s="27"/>
      <c r="F93" s="27"/>
    </row>
    <row r="95" spans="1:6" ht="42.75" x14ac:dyDescent="0.25">
      <c r="A95" s="28" t="s">
        <v>1</v>
      </c>
      <c r="B95" s="28" t="s">
        <v>51</v>
      </c>
      <c r="C95" s="28" t="s">
        <v>52</v>
      </c>
      <c r="D95" s="28" t="s">
        <v>92</v>
      </c>
      <c r="E95" s="28" t="s">
        <v>53</v>
      </c>
      <c r="F95" s="28" t="s">
        <v>54</v>
      </c>
    </row>
    <row r="96" spans="1:6" ht="15.75" x14ac:dyDescent="0.25">
      <c r="A96" s="29">
        <v>1</v>
      </c>
      <c r="B96" s="30" t="s">
        <v>21</v>
      </c>
      <c r="C96" s="31">
        <v>1</v>
      </c>
      <c r="D96" s="31"/>
      <c r="E96" s="31">
        <v>1</v>
      </c>
      <c r="F96" s="32">
        <v>1</v>
      </c>
    </row>
    <row r="97" spans="1:6" ht="15.75" x14ac:dyDescent="0.25">
      <c r="A97" s="29">
        <v>2</v>
      </c>
      <c r="B97" s="30" t="s">
        <v>22</v>
      </c>
      <c r="C97" s="31"/>
      <c r="D97" s="31"/>
      <c r="E97" s="31"/>
      <c r="F97" s="33"/>
    </row>
    <row r="98" spans="1:6" ht="15.75" x14ac:dyDescent="0.25">
      <c r="A98" s="29">
        <v>3</v>
      </c>
      <c r="B98" s="30" t="s">
        <v>23</v>
      </c>
      <c r="C98" s="31">
        <v>2</v>
      </c>
      <c r="D98" s="31">
        <v>1</v>
      </c>
      <c r="E98" s="31">
        <v>1</v>
      </c>
      <c r="F98" s="32">
        <v>0.5</v>
      </c>
    </row>
    <row r="99" spans="1:6" ht="15.75" x14ac:dyDescent="0.25">
      <c r="A99" s="34">
        <v>4</v>
      </c>
      <c r="B99" s="30" t="s">
        <v>24</v>
      </c>
      <c r="C99" s="31">
        <v>1</v>
      </c>
      <c r="D99" s="31"/>
      <c r="E99" s="31">
        <v>1</v>
      </c>
      <c r="F99" s="33">
        <v>1</v>
      </c>
    </row>
    <row r="100" spans="1:6" ht="15.75" x14ac:dyDescent="0.25">
      <c r="A100" s="29">
        <v>5</v>
      </c>
      <c r="B100" s="30" t="s">
        <v>25</v>
      </c>
      <c r="C100" s="31">
        <v>1</v>
      </c>
      <c r="D100" s="31"/>
      <c r="E100" s="31">
        <v>1</v>
      </c>
      <c r="F100" s="32">
        <v>1</v>
      </c>
    </row>
    <row r="101" spans="1:6" ht="15.75" x14ac:dyDescent="0.25">
      <c r="A101" s="29">
        <v>6</v>
      </c>
      <c r="B101" s="30" t="s">
        <v>26</v>
      </c>
      <c r="C101" s="31">
        <v>1</v>
      </c>
      <c r="D101" s="31"/>
      <c r="E101" s="31">
        <v>1</v>
      </c>
      <c r="F101" s="32">
        <v>1</v>
      </c>
    </row>
    <row r="102" spans="1:6" ht="15.75" x14ac:dyDescent="0.25">
      <c r="A102" s="29">
        <v>7</v>
      </c>
      <c r="B102" s="30" t="s">
        <v>27</v>
      </c>
      <c r="C102" s="31"/>
      <c r="D102" s="31"/>
      <c r="E102" s="31"/>
      <c r="F102" s="32"/>
    </row>
    <row r="103" spans="1:6" ht="15.75" x14ac:dyDescent="0.25">
      <c r="A103" s="29">
        <v>8</v>
      </c>
      <c r="B103" s="30" t="s">
        <v>28</v>
      </c>
      <c r="C103" s="31">
        <v>4</v>
      </c>
      <c r="D103" s="31">
        <v>1</v>
      </c>
      <c r="E103" s="31">
        <v>3</v>
      </c>
      <c r="F103" s="32">
        <v>0.75</v>
      </c>
    </row>
    <row r="104" spans="1:6" ht="15.75" x14ac:dyDescent="0.25">
      <c r="A104" s="29">
        <v>9</v>
      </c>
      <c r="B104" s="30" t="s">
        <v>29</v>
      </c>
      <c r="C104" s="31">
        <v>2</v>
      </c>
      <c r="D104" s="31"/>
      <c r="E104" s="31">
        <v>2</v>
      </c>
      <c r="F104" s="32">
        <v>1</v>
      </c>
    </row>
    <row r="105" spans="1:6" ht="15.75" x14ac:dyDescent="0.25">
      <c r="A105" s="29">
        <v>10</v>
      </c>
      <c r="B105" s="30" t="s">
        <v>30</v>
      </c>
      <c r="C105" s="31"/>
      <c r="D105" s="31"/>
      <c r="E105" s="31"/>
      <c r="F105" s="32"/>
    </row>
    <row r="106" spans="1:6" ht="15.75" x14ac:dyDescent="0.25">
      <c r="A106" s="29">
        <v>11</v>
      </c>
      <c r="B106" s="30" t="s">
        <v>31</v>
      </c>
      <c r="C106" s="31">
        <v>3</v>
      </c>
      <c r="D106" s="31">
        <v>2</v>
      </c>
      <c r="E106" s="31">
        <v>1</v>
      </c>
      <c r="F106" s="33">
        <v>0.33300000000000002</v>
      </c>
    </row>
    <row r="107" spans="1:6" ht="15.75" x14ac:dyDescent="0.25">
      <c r="A107" s="29">
        <v>12</v>
      </c>
      <c r="B107" s="30" t="s">
        <v>32</v>
      </c>
      <c r="C107" s="31">
        <v>7</v>
      </c>
      <c r="D107" s="31">
        <v>3</v>
      </c>
      <c r="E107" s="31">
        <v>4</v>
      </c>
      <c r="F107" s="33">
        <v>0.57099999999999995</v>
      </c>
    </row>
    <row r="108" spans="1:6" ht="15.75" x14ac:dyDescent="0.25">
      <c r="A108" s="29">
        <v>13</v>
      </c>
      <c r="B108" s="30" t="s">
        <v>33</v>
      </c>
      <c r="C108" s="31">
        <v>4</v>
      </c>
      <c r="D108" s="31">
        <v>2</v>
      </c>
      <c r="E108" s="31">
        <v>2</v>
      </c>
      <c r="F108" s="32">
        <v>0.5</v>
      </c>
    </row>
    <row r="109" spans="1:6" ht="16.5" thickBot="1" x14ac:dyDescent="0.3">
      <c r="A109" s="34">
        <v>14</v>
      </c>
      <c r="B109" s="35" t="s">
        <v>34</v>
      </c>
      <c r="C109" s="31"/>
      <c r="D109" s="31"/>
      <c r="E109" s="31"/>
      <c r="F109" s="32"/>
    </row>
    <row r="110" spans="1:6" ht="16.5" thickBot="1" x14ac:dyDescent="0.3">
      <c r="A110" s="36">
        <v>15</v>
      </c>
      <c r="B110" s="37" t="s">
        <v>35</v>
      </c>
      <c r="C110" s="38">
        <v>6</v>
      </c>
      <c r="D110" s="38">
        <v>4</v>
      </c>
      <c r="E110" s="38">
        <v>2</v>
      </c>
      <c r="F110" s="39">
        <v>0.33300000000000002</v>
      </c>
    </row>
    <row r="111" spans="1:6" ht="15.75" x14ac:dyDescent="0.25">
      <c r="A111" s="40">
        <v>16</v>
      </c>
      <c r="B111" s="30" t="s">
        <v>36</v>
      </c>
      <c r="C111" s="31">
        <v>1</v>
      </c>
      <c r="D111" s="31"/>
      <c r="E111" s="31">
        <v>1</v>
      </c>
      <c r="F111" s="32">
        <v>1</v>
      </c>
    </row>
    <row r="112" spans="1:6" ht="16.5" thickBot="1" x14ac:dyDescent="0.3">
      <c r="A112" s="34">
        <v>17</v>
      </c>
      <c r="B112" s="30" t="s">
        <v>37</v>
      </c>
      <c r="C112" s="31">
        <v>1</v>
      </c>
      <c r="D112" s="31"/>
      <c r="E112" s="31">
        <v>1</v>
      </c>
      <c r="F112" s="32">
        <v>1</v>
      </c>
    </row>
    <row r="113" spans="1:6" ht="16.5" thickBot="1" x14ac:dyDescent="0.3">
      <c r="A113" s="41">
        <v>18</v>
      </c>
      <c r="B113" s="42" t="s">
        <v>38</v>
      </c>
      <c r="C113" s="43">
        <f>C96+C97+C98+C99+C100+C101+C102+C103+C104+C105+C106+C107+C108+C109+C110+C111+C112</f>
        <v>34</v>
      </c>
      <c r="D113" s="43">
        <f>D96+D97+D98+D99+D100+D101+D102+D103+D104+D105+D106+D107+D108+D109+D110+D111+D112</f>
        <v>13</v>
      </c>
      <c r="E113" s="43">
        <f>E96+E97+E98+E99+E100+E101+E102+E103+E104+E105+E106+E107+E108+E109+E110+E111+E112</f>
        <v>21</v>
      </c>
      <c r="F113" s="48">
        <v>0.61799999999999999</v>
      </c>
    </row>
    <row r="114" spans="1:6" x14ac:dyDescent="0.25">
      <c r="A114" s="44"/>
      <c r="B114" s="44"/>
      <c r="C114" s="44"/>
      <c r="D114" s="44"/>
      <c r="E114" s="44"/>
    </row>
    <row r="115" spans="1:6" x14ac:dyDescent="0.25">
      <c r="A115" s="45"/>
      <c r="B115" s="46" t="s">
        <v>55</v>
      </c>
      <c r="C115" s="46"/>
      <c r="D115" s="46"/>
      <c r="E115" s="47"/>
      <c r="F115" s="47"/>
    </row>
    <row r="116" spans="1:6" x14ac:dyDescent="0.25">
      <c r="A116" s="45"/>
      <c r="B116" s="46"/>
      <c r="C116" s="46" t="s">
        <v>93</v>
      </c>
      <c r="D116" s="46"/>
      <c r="E116" s="47"/>
      <c r="F116" s="47"/>
    </row>
    <row r="139" spans="1:6" x14ac:dyDescent="0.25">
      <c r="A139" s="27" t="s">
        <v>132</v>
      </c>
      <c r="B139" s="27"/>
      <c r="C139" s="27"/>
      <c r="D139" s="27"/>
      <c r="E139" s="27"/>
      <c r="F139" s="27"/>
    </row>
    <row r="141" spans="1:6" ht="42.75" x14ac:dyDescent="0.25">
      <c r="A141" s="28" t="s">
        <v>1</v>
      </c>
      <c r="B141" s="28" t="s">
        <v>51</v>
      </c>
      <c r="C141" s="28" t="s">
        <v>52</v>
      </c>
      <c r="D141" s="28" t="s">
        <v>92</v>
      </c>
      <c r="E141" s="28" t="s">
        <v>53</v>
      </c>
      <c r="F141" s="28" t="s">
        <v>54</v>
      </c>
    </row>
    <row r="142" spans="1:6" ht="15.75" x14ac:dyDescent="0.25">
      <c r="A142" s="29">
        <v>1</v>
      </c>
      <c r="B142" s="30" t="s">
        <v>21</v>
      </c>
      <c r="C142" s="31">
        <f>E142+D142</f>
        <v>1</v>
      </c>
      <c r="D142" s="31"/>
      <c r="E142" s="31">
        <v>1</v>
      </c>
      <c r="F142" s="32">
        <v>1</v>
      </c>
    </row>
    <row r="143" spans="1:6" ht="15.75" x14ac:dyDescent="0.25">
      <c r="A143" s="29">
        <v>2</v>
      </c>
      <c r="B143" s="30" t="s">
        <v>22</v>
      </c>
      <c r="C143" s="31">
        <f t="shared" ref="C143:C158" si="0">E143+D143</f>
        <v>0</v>
      </c>
      <c r="D143" s="31"/>
      <c r="E143" s="31"/>
      <c r="F143" s="33"/>
    </row>
    <row r="144" spans="1:6" ht="15.75" x14ac:dyDescent="0.25">
      <c r="A144" s="29">
        <v>3</v>
      </c>
      <c r="B144" s="30" t="s">
        <v>23</v>
      </c>
      <c r="C144" s="31">
        <f t="shared" si="0"/>
        <v>2</v>
      </c>
      <c r="D144" s="31">
        <v>1</v>
      </c>
      <c r="E144" s="31">
        <v>1</v>
      </c>
      <c r="F144" s="32">
        <v>0.5</v>
      </c>
    </row>
    <row r="145" spans="1:6" ht="15.75" x14ac:dyDescent="0.25">
      <c r="A145" s="34">
        <v>4</v>
      </c>
      <c r="B145" s="30" t="s">
        <v>24</v>
      </c>
      <c r="C145" s="31">
        <f t="shared" si="0"/>
        <v>1</v>
      </c>
      <c r="D145" s="31"/>
      <c r="E145" s="31">
        <v>1</v>
      </c>
      <c r="F145" s="33">
        <v>1</v>
      </c>
    </row>
    <row r="146" spans="1:6" ht="15.75" x14ac:dyDescent="0.25">
      <c r="A146" s="29">
        <v>5</v>
      </c>
      <c r="B146" s="30" t="s">
        <v>25</v>
      </c>
      <c r="C146" s="31">
        <f t="shared" si="0"/>
        <v>1</v>
      </c>
      <c r="D146" s="31"/>
      <c r="E146" s="31">
        <v>1</v>
      </c>
      <c r="F146" s="32">
        <v>1</v>
      </c>
    </row>
    <row r="147" spans="1:6" ht="15.75" x14ac:dyDescent="0.25">
      <c r="A147" s="29">
        <v>6</v>
      </c>
      <c r="B147" s="30" t="s">
        <v>26</v>
      </c>
      <c r="C147" s="31">
        <f t="shared" si="0"/>
        <v>1</v>
      </c>
      <c r="D147" s="31"/>
      <c r="E147" s="31">
        <v>1</v>
      </c>
      <c r="F147" s="32">
        <v>1</v>
      </c>
    </row>
    <row r="148" spans="1:6" ht="15.75" x14ac:dyDescent="0.25">
      <c r="A148" s="29">
        <v>7</v>
      </c>
      <c r="B148" s="30" t="s">
        <v>27</v>
      </c>
      <c r="C148" s="31">
        <f t="shared" si="0"/>
        <v>0</v>
      </c>
      <c r="D148" s="31"/>
      <c r="E148" s="31"/>
      <c r="F148" s="32"/>
    </row>
    <row r="149" spans="1:6" ht="15.75" x14ac:dyDescent="0.25">
      <c r="A149" s="29">
        <v>8</v>
      </c>
      <c r="B149" s="30" t="s">
        <v>28</v>
      </c>
      <c r="C149" s="31">
        <f t="shared" si="0"/>
        <v>5</v>
      </c>
      <c r="D149" s="31">
        <v>3</v>
      </c>
      <c r="E149" s="31">
        <v>2</v>
      </c>
      <c r="F149" s="32">
        <v>0.4</v>
      </c>
    </row>
    <row r="150" spans="1:6" ht="15.75" x14ac:dyDescent="0.25">
      <c r="A150" s="29">
        <v>9</v>
      </c>
      <c r="B150" s="30" t="s">
        <v>29</v>
      </c>
      <c r="C150" s="31">
        <v>6</v>
      </c>
      <c r="D150" s="31">
        <v>3</v>
      </c>
      <c r="E150" s="31">
        <v>3</v>
      </c>
      <c r="F150" s="32">
        <v>0.8</v>
      </c>
    </row>
    <row r="151" spans="1:6" ht="15.75" x14ac:dyDescent="0.25">
      <c r="A151" s="29">
        <v>10</v>
      </c>
      <c r="B151" s="30" t="s">
        <v>30</v>
      </c>
      <c r="C151" s="31">
        <f t="shared" si="0"/>
        <v>0</v>
      </c>
      <c r="D151" s="31"/>
      <c r="E151" s="31"/>
      <c r="F151" s="32"/>
    </row>
    <row r="152" spans="1:6" ht="15.75" x14ac:dyDescent="0.25">
      <c r="A152" s="29">
        <v>11</v>
      </c>
      <c r="B152" s="30" t="s">
        <v>31</v>
      </c>
      <c r="C152" s="31">
        <f t="shared" si="0"/>
        <v>4</v>
      </c>
      <c r="D152" s="31">
        <v>2</v>
      </c>
      <c r="E152" s="31">
        <v>2</v>
      </c>
      <c r="F152" s="33">
        <v>0.5</v>
      </c>
    </row>
    <row r="153" spans="1:6" ht="15.75" x14ac:dyDescent="0.25">
      <c r="A153" s="29">
        <v>12</v>
      </c>
      <c r="B153" s="30" t="s">
        <v>32</v>
      </c>
      <c r="C153" s="31">
        <f t="shared" si="0"/>
        <v>8</v>
      </c>
      <c r="D153" s="31">
        <v>2</v>
      </c>
      <c r="E153" s="31">
        <v>6</v>
      </c>
      <c r="F153" s="33">
        <v>0.75</v>
      </c>
    </row>
    <row r="154" spans="1:6" ht="15.75" x14ac:dyDescent="0.25">
      <c r="A154" s="29">
        <v>13</v>
      </c>
      <c r="B154" s="30" t="s">
        <v>33</v>
      </c>
      <c r="C154" s="31">
        <f t="shared" si="0"/>
        <v>6</v>
      </c>
      <c r="D154" s="31">
        <v>2</v>
      </c>
      <c r="E154" s="31">
        <v>4</v>
      </c>
      <c r="F154" s="32">
        <v>0.33300000000000002</v>
      </c>
    </row>
    <row r="155" spans="1:6" ht="16.5" thickBot="1" x14ac:dyDescent="0.3">
      <c r="A155" s="34">
        <v>14</v>
      </c>
      <c r="B155" s="35" t="s">
        <v>34</v>
      </c>
      <c r="C155" s="31">
        <f t="shared" si="0"/>
        <v>0</v>
      </c>
      <c r="D155" s="31"/>
      <c r="E155" s="31"/>
      <c r="F155" s="32">
        <v>0</v>
      </c>
    </row>
    <row r="156" spans="1:6" ht="16.5" thickBot="1" x14ac:dyDescent="0.3">
      <c r="A156" s="36">
        <v>15</v>
      </c>
      <c r="B156" s="37" t="s">
        <v>35</v>
      </c>
      <c r="C156" s="31">
        <f t="shared" si="0"/>
        <v>9</v>
      </c>
      <c r="D156" s="38">
        <v>3</v>
      </c>
      <c r="E156" s="38">
        <v>6</v>
      </c>
      <c r="F156" s="39">
        <v>0.66600000000000004</v>
      </c>
    </row>
    <row r="157" spans="1:6" ht="15.75" x14ac:dyDescent="0.25">
      <c r="A157" s="40">
        <v>16</v>
      </c>
      <c r="B157" s="30" t="s">
        <v>36</v>
      </c>
      <c r="C157" s="31">
        <f t="shared" si="0"/>
        <v>2</v>
      </c>
      <c r="D157" s="31"/>
      <c r="E157" s="31">
        <v>2</v>
      </c>
      <c r="F157" s="32">
        <v>1</v>
      </c>
    </row>
    <row r="158" spans="1:6" ht="16.5" thickBot="1" x14ac:dyDescent="0.3">
      <c r="A158" s="34">
        <v>17</v>
      </c>
      <c r="B158" s="30" t="s">
        <v>37</v>
      </c>
      <c r="C158" s="31">
        <f t="shared" si="0"/>
        <v>2</v>
      </c>
      <c r="D158" s="31">
        <v>1</v>
      </c>
      <c r="E158" s="31">
        <v>1</v>
      </c>
      <c r="F158" s="32">
        <v>0.5</v>
      </c>
    </row>
    <row r="159" spans="1:6" ht="16.5" thickBot="1" x14ac:dyDescent="0.3">
      <c r="A159" s="41">
        <v>18</v>
      </c>
      <c r="B159" s="42" t="s">
        <v>38</v>
      </c>
      <c r="C159" s="43">
        <f>C142+C143+C144+C145+C146+C147+C148+C149+C150+C151+C152+C153+C154+C155+C156+C157+C158</f>
        <v>48</v>
      </c>
      <c r="D159" s="43">
        <v>17</v>
      </c>
      <c r="E159" s="43">
        <f>E142+E143+E144+E145+E146+E147+E148+E149+E150+E151+E152+E153+E154+E155+E156+E157+E158</f>
        <v>31</v>
      </c>
      <c r="F159" s="48">
        <v>0.64600000000000002</v>
      </c>
    </row>
    <row r="160" spans="1:6" x14ac:dyDescent="0.25">
      <c r="A160" s="44"/>
      <c r="B160" s="44"/>
      <c r="C160" s="44"/>
      <c r="D160" s="44"/>
      <c r="E160" s="44"/>
    </row>
    <row r="161" spans="1:6" x14ac:dyDescent="0.25">
      <c r="A161" s="45"/>
      <c r="B161" s="46" t="s">
        <v>55</v>
      </c>
      <c r="C161" s="46"/>
      <c r="D161" s="46"/>
      <c r="E161" s="47"/>
      <c r="F161" s="47"/>
    </row>
    <row r="162" spans="1:6" x14ac:dyDescent="0.25">
      <c r="A162" s="45"/>
      <c r="B162" s="46"/>
      <c r="C162" s="46" t="s">
        <v>93</v>
      </c>
      <c r="D162" s="46"/>
      <c r="E162" s="47"/>
      <c r="F162" s="47"/>
    </row>
    <row r="185" spans="1:6" x14ac:dyDescent="0.25">
      <c r="A185" s="27" t="s">
        <v>235</v>
      </c>
      <c r="B185" s="27"/>
      <c r="C185" s="27"/>
      <c r="D185" s="27"/>
      <c r="E185" s="27"/>
      <c r="F185" s="27"/>
    </row>
    <row r="187" spans="1:6" ht="42.75" x14ac:dyDescent="0.25">
      <c r="A187" s="28" t="s">
        <v>1</v>
      </c>
      <c r="B187" s="28" t="s">
        <v>51</v>
      </c>
      <c r="C187" s="28" t="s">
        <v>52</v>
      </c>
      <c r="D187" s="28" t="s">
        <v>92</v>
      </c>
      <c r="E187" s="28" t="s">
        <v>53</v>
      </c>
      <c r="F187" s="28" t="s">
        <v>54</v>
      </c>
    </row>
    <row r="188" spans="1:6" ht="15.75" x14ac:dyDescent="0.25">
      <c r="A188" s="29">
        <v>1</v>
      </c>
      <c r="B188" s="30" t="s">
        <v>21</v>
      </c>
      <c r="C188" s="31">
        <v>2</v>
      </c>
      <c r="D188" s="31"/>
      <c r="E188" s="31">
        <v>2</v>
      </c>
      <c r="F188" s="32">
        <v>1</v>
      </c>
    </row>
    <row r="189" spans="1:6" ht="15.75" x14ac:dyDescent="0.25">
      <c r="A189" s="29">
        <v>2</v>
      </c>
      <c r="B189" s="30" t="s">
        <v>22</v>
      </c>
      <c r="C189" s="31">
        <v>1</v>
      </c>
      <c r="D189" s="31"/>
      <c r="E189" s="31">
        <v>1</v>
      </c>
      <c r="F189" s="33">
        <v>1</v>
      </c>
    </row>
    <row r="190" spans="1:6" ht="15.75" x14ac:dyDescent="0.25">
      <c r="A190" s="29">
        <v>3</v>
      </c>
      <c r="B190" s="30" t="s">
        <v>23</v>
      </c>
      <c r="C190" s="31">
        <v>3</v>
      </c>
      <c r="D190" s="31">
        <v>1</v>
      </c>
      <c r="E190" s="31">
        <v>2</v>
      </c>
      <c r="F190" s="32">
        <v>0.33300000000000002</v>
      </c>
    </row>
    <row r="191" spans="1:6" ht="15.75" x14ac:dyDescent="0.25">
      <c r="A191" s="34">
        <v>4</v>
      </c>
      <c r="B191" s="30" t="s">
        <v>24</v>
      </c>
      <c r="C191" s="31">
        <f>E191+D191</f>
        <v>1</v>
      </c>
      <c r="D191" s="31"/>
      <c r="E191" s="31">
        <v>1</v>
      </c>
      <c r="F191" s="33">
        <v>1</v>
      </c>
    </row>
    <row r="192" spans="1:6" ht="15.75" x14ac:dyDescent="0.25">
      <c r="A192" s="29">
        <v>5</v>
      </c>
      <c r="B192" s="30" t="s">
        <v>25</v>
      </c>
      <c r="C192" s="31">
        <f>E192+D192</f>
        <v>1</v>
      </c>
      <c r="D192" s="31"/>
      <c r="E192" s="31">
        <v>1</v>
      </c>
      <c r="F192" s="32">
        <v>1</v>
      </c>
    </row>
    <row r="193" spans="1:6" ht="15.75" x14ac:dyDescent="0.25">
      <c r="A193" s="29">
        <v>6</v>
      </c>
      <c r="B193" s="30" t="s">
        <v>26</v>
      </c>
      <c r="C193" s="31">
        <f>E193+D193</f>
        <v>1</v>
      </c>
      <c r="D193" s="31"/>
      <c r="E193" s="31">
        <v>1</v>
      </c>
      <c r="F193" s="32">
        <v>1</v>
      </c>
    </row>
    <row r="194" spans="1:6" ht="15.75" x14ac:dyDescent="0.25">
      <c r="A194" s="29">
        <v>7</v>
      </c>
      <c r="B194" s="30" t="s">
        <v>27</v>
      </c>
      <c r="C194" s="31">
        <f>E194+D194</f>
        <v>0</v>
      </c>
      <c r="D194" s="31"/>
      <c r="E194" s="31"/>
      <c r="F194" s="32"/>
    </row>
    <row r="195" spans="1:6" ht="15.75" x14ac:dyDescent="0.25">
      <c r="A195" s="29">
        <v>8</v>
      </c>
      <c r="B195" s="30" t="s">
        <v>28</v>
      </c>
      <c r="C195" s="31">
        <v>6</v>
      </c>
      <c r="D195" s="31">
        <v>3</v>
      </c>
      <c r="E195" s="31">
        <v>3</v>
      </c>
      <c r="F195" s="32">
        <v>0.5</v>
      </c>
    </row>
    <row r="196" spans="1:6" ht="15.75" x14ac:dyDescent="0.25">
      <c r="A196" s="29">
        <v>9</v>
      </c>
      <c r="B196" s="30" t="s">
        <v>29</v>
      </c>
      <c r="C196" s="31">
        <v>6</v>
      </c>
      <c r="D196" s="31">
        <v>3</v>
      </c>
      <c r="E196" s="31">
        <v>3</v>
      </c>
      <c r="F196" s="32">
        <v>0.5</v>
      </c>
    </row>
    <row r="197" spans="1:6" ht="15.75" x14ac:dyDescent="0.25">
      <c r="A197" s="29">
        <v>10</v>
      </c>
      <c r="B197" s="30" t="s">
        <v>30</v>
      </c>
      <c r="C197" s="31">
        <f>E197+D197</f>
        <v>0</v>
      </c>
      <c r="D197" s="31"/>
      <c r="E197" s="31"/>
      <c r="F197" s="32"/>
    </row>
    <row r="198" spans="1:6" ht="15.75" x14ac:dyDescent="0.25">
      <c r="A198" s="29">
        <v>11</v>
      </c>
      <c r="B198" s="30" t="s">
        <v>31</v>
      </c>
      <c r="C198" s="31">
        <f>E198+D198</f>
        <v>4</v>
      </c>
      <c r="D198" s="31">
        <v>2</v>
      </c>
      <c r="E198" s="31">
        <v>2</v>
      </c>
      <c r="F198" s="33">
        <v>0.5</v>
      </c>
    </row>
    <row r="199" spans="1:6" ht="15.75" x14ac:dyDescent="0.25">
      <c r="A199" s="29">
        <v>12</v>
      </c>
      <c r="B199" s="30" t="s">
        <v>32</v>
      </c>
      <c r="C199" s="31">
        <f>E199+D199</f>
        <v>8</v>
      </c>
      <c r="D199" s="31">
        <v>2</v>
      </c>
      <c r="E199" s="31">
        <v>6</v>
      </c>
      <c r="F199" s="33">
        <v>0.75</v>
      </c>
    </row>
    <row r="200" spans="1:6" ht="15.75" x14ac:dyDescent="0.25">
      <c r="A200" s="29">
        <v>13</v>
      </c>
      <c r="B200" s="30" t="s">
        <v>33</v>
      </c>
      <c r="C200" s="31">
        <v>8</v>
      </c>
      <c r="D200" s="31">
        <v>3</v>
      </c>
      <c r="E200" s="31">
        <v>5</v>
      </c>
      <c r="F200" s="32">
        <v>0.625</v>
      </c>
    </row>
    <row r="201" spans="1:6" ht="16.5" thickBot="1" x14ac:dyDescent="0.3">
      <c r="A201" s="34">
        <v>14</v>
      </c>
      <c r="B201" s="35" t="s">
        <v>34</v>
      </c>
      <c r="C201" s="31">
        <v>1</v>
      </c>
      <c r="D201" s="31"/>
      <c r="E201" s="31">
        <v>1</v>
      </c>
      <c r="F201" s="32">
        <v>1</v>
      </c>
    </row>
    <row r="202" spans="1:6" ht="16.5" thickBot="1" x14ac:dyDescent="0.3">
      <c r="A202" s="36">
        <v>15</v>
      </c>
      <c r="B202" s="37" t="s">
        <v>35</v>
      </c>
      <c r="C202" s="31">
        <v>13</v>
      </c>
      <c r="D202" s="38">
        <v>4</v>
      </c>
      <c r="E202" s="38">
        <v>9</v>
      </c>
      <c r="F202" s="39">
        <v>0.69199999999999995</v>
      </c>
    </row>
    <row r="203" spans="1:6" ht="15.75" x14ac:dyDescent="0.25">
      <c r="A203" s="40">
        <v>16</v>
      </c>
      <c r="B203" s="30" t="s">
        <v>36</v>
      </c>
      <c r="C203" s="31">
        <v>3</v>
      </c>
      <c r="D203" s="31"/>
      <c r="E203" s="31">
        <v>3</v>
      </c>
      <c r="F203" s="32">
        <v>1</v>
      </c>
    </row>
    <row r="204" spans="1:6" ht="16.5" thickBot="1" x14ac:dyDescent="0.3">
      <c r="A204" s="34">
        <v>17</v>
      </c>
      <c r="B204" s="30" t="s">
        <v>37</v>
      </c>
      <c r="C204" s="31">
        <v>4</v>
      </c>
      <c r="D204" s="31">
        <v>1</v>
      </c>
      <c r="E204" s="31">
        <v>3</v>
      </c>
      <c r="F204" s="32">
        <v>0.75</v>
      </c>
    </row>
    <row r="205" spans="1:6" ht="16.5" thickBot="1" x14ac:dyDescent="0.3">
      <c r="A205" s="41">
        <v>18</v>
      </c>
      <c r="B205" s="42" t="s">
        <v>38</v>
      </c>
      <c r="C205" s="43">
        <f>C188+C189+C190+C191+C192+C193+C194+C195+C196+C197+C198+C199+C200+C201+C202+C203+C204</f>
        <v>62</v>
      </c>
      <c r="D205" s="43">
        <f>D188+D189+D190+D191+D192+D193+D194+D195+D196+D197+D198+D199+D200+D201+D202+D203+D204</f>
        <v>19</v>
      </c>
      <c r="E205" s="43">
        <f>E188+E189+E190+E191+E192+E193+E194+E195+E196+E197+E198+E199+E200+E201+E202+E203+E204</f>
        <v>43</v>
      </c>
      <c r="F205" s="48">
        <v>0.69699999999999995</v>
      </c>
    </row>
    <row r="206" spans="1:6" x14ac:dyDescent="0.25">
      <c r="A206" s="44"/>
      <c r="B206" s="44"/>
      <c r="C206" s="44"/>
      <c r="D206" s="44"/>
      <c r="E206" s="44"/>
    </row>
    <row r="207" spans="1:6" x14ac:dyDescent="0.25">
      <c r="A207" s="45"/>
      <c r="B207" s="46" t="s">
        <v>55</v>
      </c>
      <c r="C207" s="46"/>
      <c r="D207" s="46"/>
      <c r="E207" s="47"/>
      <c r="F207" s="47"/>
    </row>
    <row r="208" spans="1:6" x14ac:dyDescent="0.25">
      <c r="A208" s="45"/>
      <c r="B208" s="46"/>
      <c r="C208" s="46" t="s">
        <v>93</v>
      </c>
      <c r="D208" s="46"/>
      <c r="E208" s="47"/>
      <c r="F208" s="47"/>
    </row>
    <row r="231" spans="1:6" x14ac:dyDescent="0.25">
      <c r="A231" s="27" t="s">
        <v>247</v>
      </c>
      <c r="B231" s="27"/>
      <c r="C231" s="27"/>
      <c r="D231" s="27"/>
      <c r="E231" s="27"/>
      <c r="F231" s="27"/>
    </row>
    <row r="233" spans="1:6" ht="42.75" x14ac:dyDescent="0.25">
      <c r="A233" s="28" t="s">
        <v>1</v>
      </c>
      <c r="B233" s="28" t="s">
        <v>51</v>
      </c>
      <c r="C233" s="28" t="s">
        <v>52</v>
      </c>
      <c r="D233" s="28" t="s">
        <v>92</v>
      </c>
      <c r="E233" s="28" t="s">
        <v>53</v>
      </c>
      <c r="F233" s="28" t="s">
        <v>54</v>
      </c>
    </row>
    <row r="234" spans="1:6" ht="15.75" x14ac:dyDescent="0.25">
      <c r="A234" s="29">
        <v>1</v>
      </c>
      <c r="B234" s="30" t="s">
        <v>21</v>
      </c>
      <c r="C234" s="31">
        <v>3</v>
      </c>
      <c r="D234" s="31">
        <v>0</v>
      </c>
      <c r="E234" s="31">
        <v>3</v>
      </c>
      <c r="F234" s="32">
        <v>1</v>
      </c>
    </row>
    <row r="235" spans="1:6" ht="15.75" x14ac:dyDescent="0.25">
      <c r="A235" s="29">
        <v>2</v>
      </c>
      <c r="B235" s="30" t="s">
        <v>22</v>
      </c>
      <c r="C235" s="31">
        <v>1</v>
      </c>
      <c r="D235" s="31">
        <v>0</v>
      </c>
      <c r="E235" s="31">
        <v>1</v>
      </c>
      <c r="F235" s="32">
        <v>1</v>
      </c>
    </row>
    <row r="236" spans="1:6" ht="15.75" x14ac:dyDescent="0.25">
      <c r="A236" s="29">
        <v>3</v>
      </c>
      <c r="B236" s="30" t="s">
        <v>23</v>
      </c>
      <c r="C236" s="31">
        <v>3</v>
      </c>
      <c r="D236" s="31">
        <v>1</v>
      </c>
      <c r="E236" s="31">
        <v>2</v>
      </c>
      <c r="F236" s="32">
        <v>0.66600000000000004</v>
      </c>
    </row>
    <row r="237" spans="1:6" ht="15.75" x14ac:dyDescent="0.25">
      <c r="A237" s="34">
        <v>4</v>
      </c>
      <c r="B237" s="30" t="s">
        <v>24</v>
      </c>
      <c r="C237" s="31">
        <v>2</v>
      </c>
      <c r="D237" s="31">
        <v>1</v>
      </c>
      <c r="E237" s="31">
        <v>1</v>
      </c>
      <c r="F237" s="33">
        <v>0.5</v>
      </c>
    </row>
    <row r="238" spans="1:6" ht="15.75" x14ac:dyDescent="0.25">
      <c r="A238" s="29">
        <v>5</v>
      </c>
      <c r="B238" s="30" t="s">
        <v>25</v>
      </c>
      <c r="C238" s="31">
        <v>1</v>
      </c>
      <c r="D238" s="31"/>
      <c r="E238" s="31">
        <v>1</v>
      </c>
      <c r="F238" s="32">
        <v>1</v>
      </c>
    </row>
    <row r="239" spans="1:6" ht="15.75" x14ac:dyDescent="0.25">
      <c r="A239" s="29">
        <v>6</v>
      </c>
      <c r="B239" s="30" t="s">
        <v>26</v>
      </c>
      <c r="C239" s="31">
        <v>1</v>
      </c>
      <c r="D239" s="31"/>
      <c r="E239" s="31">
        <v>1</v>
      </c>
      <c r="F239" s="32">
        <v>1</v>
      </c>
    </row>
    <row r="240" spans="1:6" ht="15.75" x14ac:dyDescent="0.25">
      <c r="A240" s="29">
        <v>7</v>
      </c>
      <c r="B240" s="30" t="s">
        <v>27</v>
      </c>
      <c r="C240" s="31"/>
      <c r="D240" s="31"/>
      <c r="E240" s="31"/>
      <c r="F240" s="32"/>
    </row>
    <row r="241" spans="1:6" ht="15.75" x14ac:dyDescent="0.25">
      <c r="A241" s="29">
        <v>8</v>
      </c>
      <c r="B241" s="30" t="s">
        <v>28</v>
      </c>
      <c r="C241" s="31">
        <v>6</v>
      </c>
      <c r="D241" s="31">
        <v>3</v>
      </c>
      <c r="E241" s="31">
        <v>3</v>
      </c>
      <c r="F241" s="32">
        <v>0.5</v>
      </c>
    </row>
    <row r="242" spans="1:6" ht="15.75" x14ac:dyDescent="0.25">
      <c r="A242" s="29">
        <v>9</v>
      </c>
      <c r="B242" s="30" t="s">
        <v>29</v>
      </c>
      <c r="C242" s="31">
        <v>5</v>
      </c>
      <c r="D242" s="31">
        <v>2</v>
      </c>
      <c r="E242" s="31">
        <v>3</v>
      </c>
      <c r="F242" s="32">
        <v>0.6</v>
      </c>
    </row>
    <row r="243" spans="1:6" ht="15.75" x14ac:dyDescent="0.25">
      <c r="A243" s="29">
        <v>10</v>
      </c>
      <c r="B243" s="30" t="s">
        <v>30</v>
      </c>
      <c r="C243" s="31"/>
      <c r="D243" s="31"/>
      <c r="E243" s="31"/>
      <c r="F243" s="32"/>
    </row>
    <row r="244" spans="1:6" ht="15.75" x14ac:dyDescent="0.25">
      <c r="A244" s="29">
        <v>11</v>
      </c>
      <c r="B244" s="30" t="s">
        <v>31</v>
      </c>
      <c r="C244" s="31">
        <v>4</v>
      </c>
      <c r="D244" s="31">
        <v>3</v>
      </c>
      <c r="E244" s="31">
        <v>1</v>
      </c>
      <c r="F244" s="33">
        <v>0.25</v>
      </c>
    </row>
    <row r="245" spans="1:6" ht="15.75" x14ac:dyDescent="0.25">
      <c r="A245" s="29">
        <v>12</v>
      </c>
      <c r="B245" s="30" t="s">
        <v>32</v>
      </c>
      <c r="C245" s="31">
        <v>11</v>
      </c>
      <c r="D245" s="31">
        <v>3</v>
      </c>
      <c r="E245" s="31">
        <v>8</v>
      </c>
      <c r="F245" s="33">
        <v>0.72699999999999998</v>
      </c>
    </row>
    <row r="246" spans="1:6" ht="15.75" x14ac:dyDescent="0.25">
      <c r="A246" s="29">
        <v>13</v>
      </c>
      <c r="B246" s="30" t="s">
        <v>33</v>
      </c>
      <c r="C246" s="31">
        <v>8</v>
      </c>
      <c r="D246" s="31">
        <v>4</v>
      </c>
      <c r="E246" s="31">
        <v>4</v>
      </c>
      <c r="F246" s="32">
        <v>0.5</v>
      </c>
    </row>
    <row r="247" spans="1:6" ht="16.5" thickBot="1" x14ac:dyDescent="0.3">
      <c r="A247" s="34">
        <v>14</v>
      </c>
      <c r="B247" s="35" t="s">
        <v>34</v>
      </c>
      <c r="C247" s="31">
        <v>2</v>
      </c>
      <c r="D247" s="31"/>
      <c r="E247" s="31">
        <v>2</v>
      </c>
      <c r="F247" s="32">
        <v>1</v>
      </c>
    </row>
    <row r="248" spans="1:6" ht="16.5" thickBot="1" x14ac:dyDescent="0.3">
      <c r="A248" s="36">
        <v>15</v>
      </c>
      <c r="B248" s="37" t="s">
        <v>35</v>
      </c>
      <c r="C248" s="31">
        <v>16</v>
      </c>
      <c r="D248" s="38">
        <v>6</v>
      </c>
      <c r="E248" s="38">
        <v>10</v>
      </c>
      <c r="F248" s="39">
        <v>0.625</v>
      </c>
    </row>
    <row r="249" spans="1:6" ht="15.75" x14ac:dyDescent="0.25">
      <c r="A249" s="40">
        <v>16</v>
      </c>
      <c r="B249" s="30" t="s">
        <v>36</v>
      </c>
      <c r="C249" s="31">
        <v>3</v>
      </c>
      <c r="D249" s="31"/>
      <c r="E249" s="31">
        <v>3</v>
      </c>
      <c r="F249" s="32">
        <v>1</v>
      </c>
    </row>
    <row r="250" spans="1:6" ht="16.5" thickBot="1" x14ac:dyDescent="0.3">
      <c r="A250" s="34">
        <v>17</v>
      </c>
      <c r="B250" s="30" t="s">
        <v>37</v>
      </c>
      <c r="C250" s="31">
        <v>3</v>
      </c>
      <c r="D250" s="31">
        <v>1</v>
      </c>
      <c r="E250" s="31">
        <v>2</v>
      </c>
      <c r="F250" s="32">
        <v>0.66600000000000004</v>
      </c>
    </row>
    <row r="251" spans="1:6" ht="16.5" thickBot="1" x14ac:dyDescent="0.3">
      <c r="A251" s="41">
        <v>18</v>
      </c>
      <c r="B251" s="42" t="s">
        <v>38</v>
      </c>
      <c r="C251" s="43">
        <f>C234+C235+C236+C237+C238+C239+C240+C241+C242+C243+C244+C245+C246+C247+C248+C249+C250</f>
        <v>69</v>
      </c>
      <c r="D251" s="43">
        <f>D234+D235+D236+D237+D238+D239+D240+D241+D242+D243+D244+D245+D246+D247+D248+D249+D250</f>
        <v>24</v>
      </c>
      <c r="E251" s="43">
        <f>E234+E235+E236+E237+E238+E239+E240+E241+E242+E243+E244+E245+E246+E247+E248+E249+E250</f>
        <v>45</v>
      </c>
      <c r="F251" s="48"/>
    </row>
    <row r="252" spans="1:6" x14ac:dyDescent="0.25">
      <c r="A252" s="44"/>
      <c r="B252" s="44"/>
      <c r="C252" s="44"/>
      <c r="D252" s="44"/>
      <c r="E252" s="44"/>
    </row>
    <row r="253" spans="1:6" x14ac:dyDescent="0.25">
      <c r="A253" s="45"/>
      <c r="B253" s="46" t="s">
        <v>55</v>
      </c>
      <c r="C253" s="46"/>
      <c r="D253" s="46"/>
      <c r="E253" s="47"/>
      <c r="F253" s="47"/>
    </row>
    <row r="254" spans="1:6" x14ac:dyDescent="0.25">
      <c r="A254" s="45"/>
      <c r="B254" s="46"/>
      <c r="C254" s="46" t="s">
        <v>93</v>
      </c>
      <c r="D254" s="46"/>
      <c r="E254" s="47"/>
      <c r="F254" s="47"/>
    </row>
    <row r="277" spans="1:6" x14ac:dyDescent="0.25">
      <c r="A277" s="27" t="s">
        <v>270</v>
      </c>
      <c r="B277" s="27"/>
      <c r="C277" s="27"/>
      <c r="D277" s="27"/>
      <c r="E277" s="27"/>
      <c r="F277" s="27"/>
    </row>
    <row r="279" spans="1:6" ht="42.75" x14ac:dyDescent="0.25">
      <c r="A279" s="28" t="s">
        <v>1</v>
      </c>
      <c r="B279" s="28" t="s">
        <v>51</v>
      </c>
      <c r="C279" s="28" t="s">
        <v>52</v>
      </c>
      <c r="D279" s="28" t="s">
        <v>92</v>
      </c>
      <c r="E279" s="28" t="s">
        <v>53</v>
      </c>
      <c r="F279" s="28" t="s">
        <v>54</v>
      </c>
    </row>
    <row r="280" spans="1:6" ht="15.75" x14ac:dyDescent="0.25">
      <c r="A280" s="29">
        <v>1</v>
      </c>
      <c r="B280" s="30" t="s">
        <v>21</v>
      </c>
      <c r="C280" s="31">
        <v>3</v>
      </c>
      <c r="D280" s="31">
        <v>0</v>
      </c>
      <c r="E280" s="43">
        <v>3</v>
      </c>
      <c r="F280" s="32">
        <v>1</v>
      </c>
    </row>
    <row r="281" spans="1:6" ht="15.75" x14ac:dyDescent="0.25">
      <c r="A281" s="29">
        <v>2</v>
      </c>
      <c r="B281" s="30" t="s">
        <v>22</v>
      </c>
      <c r="C281" s="31">
        <v>1</v>
      </c>
      <c r="D281" s="31">
        <v>0</v>
      </c>
      <c r="E281" s="43">
        <v>1</v>
      </c>
      <c r="F281" s="32">
        <v>1</v>
      </c>
    </row>
    <row r="282" spans="1:6" ht="15.75" x14ac:dyDescent="0.25">
      <c r="A282" s="29">
        <v>3</v>
      </c>
      <c r="B282" s="30" t="s">
        <v>23</v>
      </c>
      <c r="C282" s="31">
        <v>3</v>
      </c>
      <c r="D282" s="31">
        <v>1</v>
      </c>
      <c r="E282" s="43">
        <v>2</v>
      </c>
      <c r="F282" s="32">
        <v>0.66600000000000004</v>
      </c>
    </row>
    <row r="283" spans="1:6" ht="15.75" x14ac:dyDescent="0.25">
      <c r="A283" s="34">
        <v>4</v>
      </c>
      <c r="B283" s="30" t="s">
        <v>24</v>
      </c>
      <c r="C283" s="31">
        <v>2</v>
      </c>
      <c r="D283" s="31">
        <v>1</v>
      </c>
      <c r="E283" s="43">
        <v>1</v>
      </c>
      <c r="F283" s="33">
        <v>0.5</v>
      </c>
    </row>
    <row r="284" spans="1:6" ht="15.75" x14ac:dyDescent="0.25">
      <c r="A284" s="29">
        <v>5</v>
      </c>
      <c r="B284" s="30" t="s">
        <v>25</v>
      </c>
      <c r="C284" s="31">
        <v>2</v>
      </c>
      <c r="D284" s="31">
        <v>1</v>
      </c>
      <c r="E284" s="43">
        <v>1</v>
      </c>
      <c r="F284" s="32">
        <v>0.5</v>
      </c>
    </row>
    <row r="285" spans="1:6" ht="15.75" x14ac:dyDescent="0.25">
      <c r="A285" s="29">
        <v>6</v>
      </c>
      <c r="B285" s="30" t="s">
        <v>26</v>
      </c>
      <c r="C285" s="31">
        <v>1</v>
      </c>
      <c r="D285" s="31"/>
      <c r="E285" s="43">
        <v>1</v>
      </c>
      <c r="F285" s="32">
        <v>1</v>
      </c>
    </row>
    <row r="286" spans="1:6" ht="15.75" x14ac:dyDescent="0.25">
      <c r="A286" s="29">
        <v>7</v>
      </c>
      <c r="B286" s="30" t="s">
        <v>27</v>
      </c>
      <c r="C286" s="31"/>
      <c r="D286" s="31"/>
      <c r="E286" s="43"/>
      <c r="F286" s="32"/>
    </row>
    <row r="287" spans="1:6" ht="15.75" x14ac:dyDescent="0.25">
      <c r="A287" s="29">
        <v>8</v>
      </c>
      <c r="B287" s="30" t="s">
        <v>28</v>
      </c>
      <c r="C287" s="31">
        <v>7</v>
      </c>
      <c r="D287" s="31">
        <v>3</v>
      </c>
      <c r="E287" s="43">
        <v>4</v>
      </c>
      <c r="F287" s="32">
        <v>0.57099999999999995</v>
      </c>
    </row>
    <row r="288" spans="1:6" ht="15.75" x14ac:dyDescent="0.25">
      <c r="A288" s="29">
        <v>9</v>
      </c>
      <c r="B288" s="30" t="s">
        <v>29</v>
      </c>
      <c r="C288" s="31">
        <v>5</v>
      </c>
      <c r="D288" s="31">
        <v>2</v>
      </c>
      <c r="E288" s="43">
        <v>3</v>
      </c>
      <c r="F288" s="32">
        <v>0.6</v>
      </c>
    </row>
    <row r="289" spans="1:6" ht="15.75" x14ac:dyDescent="0.25">
      <c r="A289" s="29">
        <v>10</v>
      </c>
      <c r="B289" s="30" t="s">
        <v>30</v>
      </c>
      <c r="C289" s="31"/>
      <c r="D289" s="31"/>
      <c r="E289" s="43"/>
      <c r="F289" s="32"/>
    </row>
    <row r="290" spans="1:6" ht="15.75" x14ac:dyDescent="0.25">
      <c r="A290" s="29">
        <v>11</v>
      </c>
      <c r="B290" s="30" t="s">
        <v>31</v>
      </c>
      <c r="C290" s="31">
        <v>5</v>
      </c>
      <c r="D290" s="31">
        <v>3</v>
      </c>
      <c r="E290" s="43">
        <v>2</v>
      </c>
      <c r="F290" s="33">
        <v>0.4</v>
      </c>
    </row>
    <row r="291" spans="1:6" ht="15.75" x14ac:dyDescent="0.25">
      <c r="A291" s="29">
        <v>12</v>
      </c>
      <c r="B291" s="30" t="s">
        <v>32</v>
      </c>
      <c r="C291" s="31">
        <v>14</v>
      </c>
      <c r="D291" s="31">
        <v>6</v>
      </c>
      <c r="E291" s="43">
        <v>8</v>
      </c>
      <c r="F291" s="33">
        <v>0.57099999999999995</v>
      </c>
    </row>
    <row r="292" spans="1:6" ht="15.75" x14ac:dyDescent="0.25">
      <c r="A292" s="29">
        <v>13</v>
      </c>
      <c r="B292" s="30" t="s">
        <v>33</v>
      </c>
      <c r="C292" s="31">
        <v>8</v>
      </c>
      <c r="D292" s="31">
        <v>5</v>
      </c>
      <c r="E292" s="43">
        <v>3</v>
      </c>
      <c r="F292" s="32">
        <v>0.375</v>
      </c>
    </row>
    <row r="293" spans="1:6" ht="16.5" thickBot="1" x14ac:dyDescent="0.3">
      <c r="A293" s="34">
        <v>14</v>
      </c>
      <c r="B293" s="35" t="s">
        <v>34</v>
      </c>
      <c r="C293" s="31">
        <v>2</v>
      </c>
      <c r="D293" s="31"/>
      <c r="E293" s="43">
        <v>2</v>
      </c>
      <c r="F293" s="32">
        <v>1</v>
      </c>
    </row>
    <row r="294" spans="1:6" ht="16.5" thickBot="1" x14ac:dyDescent="0.3">
      <c r="A294" s="36">
        <v>15</v>
      </c>
      <c r="B294" s="37" t="s">
        <v>35</v>
      </c>
      <c r="C294" s="31">
        <v>16</v>
      </c>
      <c r="D294" s="38">
        <v>5</v>
      </c>
      <c r="E294" s="179">
        <v>11</v>
      </c>
      <c r="F294" s="39">
        <v>0.68700000000000006</v>
      </c>
    </row>
    <row r="295" spans="1:6" ht="15.75" x14ac:dyDescent="0.25">
      <c r="A295" s="40">
        <v>16</v>
      </c>
      <c r="B295" s="30" t="s">
        <v>36</v>
      </c>
      <c r="C295" s="31">
        <v>4</v>
      </c>
      <c r="D295" s="31"/>
      <c r="E295" s="43">
        <v>4</v>
      </c>
      <c r="F295" s="32">
        <v>1</v>
      </c>
    </row>
    <row r="296" spans="1:6" ht="16.5" thickBot="1" x14ac:dyDescent="0.3">
      <c r="A296" s="34">
        <v>17</v>
      </c>
      <c r="B296" s="30" t="s">
        <v>37</v>
      </c>
      <c r="C296" s="31">
        <v>3</v>
      </c>
      <c r="D296" s="31">
        <v>1</v>
      </c>
      <c r="E296" s="43">
        <v>2</v>
      </c>
      <c r="F296" s="32">
        <v>0.66600000000000004</v>
      </c>
    </row>
    <row r="297" spans="1:6" ht="16.5" thickBot="1" x14ac:dyDescent="0.3">
      <c r="A297" s="41">
        <v>18</v>
      </c>
      <c r="B297" s="42" t="s">
        <v>38</v>
      </c>
      <c r="C297" s="43">
        <f>C280+C281+C282+C283+C284+C285+C286+C287+C288+C289+C290+C291+C292+C293+C294+C295+C296</f>
        <v>76</v>
      </c>
      <c r="D297" s="43">
        <f>D280+D281+D282+D283+D284+D285+D286+D287+D288+D289+D290+D291+D292+D293+D294+D295+D296</f>
        <v>28</v>
      </c>
      <c r="E297" s="43">
        <f>E280+E281+E282+E283+E284+E285+E286+E287+E288+E289+E290+E291+E292+E293+E294+E295+E296</f>
        <v>48</v>
      </c>
      <c r="F297" s="48">
        <v>0.64100000000000001</v>
      </c>
    </row>
    <row r="298" spans="1:6" x14ac:dyDescent="0.25">
      <c r="A298" s="44"/>
      <c r="B298" s="44"/>
      <c r="C298" s="44"/>
      <c r="D298" s="44"/>
      <c r="E298" s="44"/>
    </row>
    <row r="299" spans="1:6" x14ac:dyDescent="0.25">
      <c r="A299" s="45"/>
      <c r="B299" s="46" t="s">
        <v>55</v>
      </c>
      <c r="C299" s="46"/>
      <c r="D299" s="46"/>
      <c r="E299" s="47"/>
      <c r="F299" s="47"/>
    </row>
    <row r="300" spans="1:6" x14ac:dyDescent="0.25">
      <c r="A300" s="45"/>
      <c r="B300" s="46"/>
      <c r="C300" s="46" t="s">
        <v>93</v>
      </c>
      <c r="D300" s="46"/>
      <c r="E300" s="47"/>
      <c r="F300" s="47"/>
    </row>
    <row r="323" spans="1:5" x14ac:dyDescent="0.25">
      <c r="A323" s="27" t="s">
        <v>276</v>
      </c>
      <c r="B323" s="27"/>
      <c r="C323" s="27"/>
      <c r="D323" s="27"/>
      <c r="E323" s="27"/>
    </row>
    <row r="325" spans="1:5" ht="57" x14ac:dyDescent="0.25">
      <c r="A325" s="28" t="s">
        <v>1</v>
      </c>
      <c r="B325" s="28" t="s">
        <v>51</v>
      </c>
      <c r="C325" s="188" t="s">
        <v>52</v>
      </c>
      <c r="D325" s="28" t="s">
        <v>53</v>
      </c>
      <c r="E325" s="28" t="s">
        <v>54</v>
      </c>
    </row>
    <row r="326" spans="1:5" ht="15.75" x14ac:dyDescent="0.25">
      <c r="A326" s="29">
        <v>1</v>
      </c>
      <c r="B326" s="30" t="s">
        <v>21</v>
      </c>
      <c r="C326" s="31">
        <v>3</v>
      </c>
      <c r="D326" s="31">
        <v>3</v>
      </c>
      <c r="E326" s="32">
        <v>1</v>
      </c>
    </row>
    <row r="327" spans="1:5" ht="15.75" x14ac:dyDescent="0.25">
      <c r="A327" s="29">
        <v>2</v>
      </c>
      <c r="B327" s="30" t="s">
        <v>22</v>
      </c>
      <c r="C327" s="31">
        <v>1</v>
      </c>
      <c r="D327" s="31">
        <v>1</v>
      </c>
      <c r="E327" s="33">
        <v>1</v>
      </c>
    </row>
    <row r="328" spans="1:5" ht="15.75" x14ac:dyDescent="0.25">
      <c r="A328" s="29">
        <v>3</v>
      </c>
      <c r="B328" s="30" t="s">
        <v>23</v>
      </c>
      <c r="C328" s="31">
        <v>3</v>
      </c>
      <c r="D328" s="31">
        <v>2</v>
      </c>
      <c r="E328" s="32">
        <v>0.66600000000000004</v>
      </c>
    </row>
    <row r="329" spans="1:5" ht="15.75" x14ac:dyDescent="0.25">
      <c r="A329" s="34">
        <v>4</v>
      </c>
      <c r="B329" s="30" t="s">
        <v>24</v>
      </c>
      <c r="C329" s="31">
        <v>2</v>
      </c>
      <c r="D329" s="31">
        <v>2</v>
      </c>
      <c r="E329" s="33">
        <v>1</v>
      </c>
    </row>
    <row r="330" spans="1:5" ht="15.75" x14ac:dyDescent="0.25">
      <c r="A330" s="29">
        <v>5</v>
      </c>
      <c r="B330" s="30" t="s">
        <v>25</v>
      </c>
      <c r="C330" s="31">
        <v>2</v>
      </c>
      <c r="D330" s="31">
        <v>1</v>
      </c>
      <c r="E330" s="32">
        <v>0.5</v>
      </c>
    </row>
    <row r="331" spans="1:5" ht="15.75" x14ac:dyDescent="0.25">
      <c r="A331" s="29">
        <v>6</v>
      </c>
      <c r="B331" s="30" t="s">
        <v>26</v>
      </c>
      <c r="C331" s="31">
        <v>1</v>
      </c>
      <c r="D331" s="31">
        <v>1</v>
      </c>
      <c r="E331" s="32">
        <v>1</v>
      </c>
    </row>
    <row r="332" spans="1:5" ht="15.75" x14ac:dyDescent="0.25">
      <c r="A332" s="29">
        <v>7</v>
      </c>
      <c r="B332" s="30" t="s">
        <v>27</v>
      </c>
      <c r="C332" s="31">
        <v>2</v>
      </c>
      <c r="D332" s="31">
        <v>1</v>
      </c>
      <c r="E332" s="32">
        <v>0</v>
      </c>
    </row>
    <row r="333" spans="1:5" ht="15.75" x14ac:dyDescent="0.25">
      <c r="A333" s="29">
        <v>8</v>
      </c>
      <c r="B333" s="30" t="s">
        <v>28</v>
      </c>
      <c r="C333" s="31">
        <v>7</v>
      </c>
      <c r="D333" s="31">
        <v>4</v>
      </c>
      <c r="E333" s="32">
        <v>0.42799999999999999</v>
      </c>
    </row>
    <row r="334" spans="1:5" ht="15.75" x14ac:dyDescent="0.25">
      <c r="A334" s="29">
        <v>9</v>
      </c>
      <c r="B334" s="30" t="s">
        <v>29</v>
      </c>
      <c r="C334" s="31">
        <v>6</v>
      </c>
      <c r="D334" s="31">
        <v>4</v>
      </c>
      <c r="E334" s="32">
        <v>0.33300000000000002</v>
      </c>
    </row>
    <row r="335" spans="1:5" ht="15.75" x14ac:dyDescent="0.25">
      <c r="A335" s="29">
        <v>10</v>
      </c>
      <c r="B335" s="30" t="s">
        <v>30</v>
      </c>
      <c r="C335" s="31">
        <v>0</v>
      </c>
      <c r="D335" s="31">
        <v>0</v>
      </c>
      <c r="E335" s="32">
        <v>0</v>
      </c>
    </row>
    <row r="336" spans="1:5" ht="15.75" x14ac:dyDescent="0.25">
      <c r="A336" s="29">
        <v>11</v>
      </c>
      <c r="B336" s="30" t="s">
        <v>31</v>
      </c>
      <c r="C336" s="31">
        <v>6</v>
      </c>
      <c r="D336" s="31">
        <v>3</v>
      </c>
      <c r="E336" s="33">
        <v>0.5</v>
      </c>
    </row>
    <row r="337" spans="1:5" ht="15.75" x14ac:dyDescent="0.25">
      <c r="A337" s="29">
        <v>12</v>
      </c>
      <c r="B337" s="30" t="s">
        <v>32</v>
      </c>
      <c r="C337" s="31">
        <v>16</v>
      </c>
      <c r="D337" s="31">
        <v>9</v>
      </c>
      <c r="E337" s="33">
        <v>0.56200000000000006</v>
      </c>
    </row>
    <row r="338" spans="1:5" ht="15.75" x14ac:dyDescent="0.25">
      <c r="A338" s="29">
        <v>13</v>
      </c>
      <c r="B338" s="30" t="s">
        <v>33</v>
      </c>
      <c r="C338" s="31">
        <v>9</v>
      </c>
      <c r="D338" s="31">
        <v>4</v>
      </c>
      <c r="E338" s="32">
        <v>0.44400000000000001</v>
      </c>
    </row>
    <row r="339" spans="1:5" ht="16.5" thickBot="1" x14ac:dyDescent="0.3">
      <c r="A339" s="34">
        <v>14</v>
      </c>
      <c r="B339" s="35" t="s">
        <v>34</v>
      </c>
      <c r="C339" s="31">
        <v>2</v>
      </c>
      <c r="D339" s="31">
        <v>2</v>
      </c>
      <c r="E339" s="32">
        <v>1</v>
      </c>
    </row>
    <row r="340" spans="1:5" ht="16.5" thickBot="1" x14ac:dyDescent="0.3">
      <c r="A340" s="36">
        <v>15</v>
      </c>
      <c r="B340" s="37" t="s">
        <v>35</v>
      </c>
      <c r="C340" s="38">
        <v>17</v>
      </c>
      <c r="D340" s="38">
        <v>12</v>
      </c>
      <c r="E340" s="39">
        <v>0.70499999999999996</v>
      </c>
    </row>
    <row r="341" spans="1:5" ht="15.75" x14ac:dyDescent="0.25">
      <c r="A341" s="40">
        <v>16</v>
      </c>
      <c r="B341" s="30" t="s">
        <v>36</v>
      </c>
      <c r="C341" s="31">
        <v>4</v>
      </c>
      <c r="D341" s="31">
        <v>4</v>
      </c>
      <c r="E341" s="32">
        <v>1</v>
      </c>
    </row>
    <row r="342" spans="1:5" ht="16.5" thickBot="1" x14ac:dyDescent="0.3">
      <c r="A342" s="34">
        <v>17</v>
      </c>
      <c r="B342" s="30" t="s">
        <v>37</v>
      </c>
      <c r="C342" s="31">
        <v>3</v>
      </c>
      <c r="D342" s="31">
        <v>2</v>
      </c>
      <c r="E342" s="32">
        <v>0.67</v>
      </c>
    </row>
    <row r="343" spans="1:5" ht="16.5" thickBot="1" x14ac:dyDescent="0.3">
      <c r="A343" s="41">
        <v>18</v>
      </c>
      <c r="B343" s="42" t="s">
        <v>38</v>
      </c>
      <c r="C343" s="43">
        <f>C326+C327+C328+C329+C330+C331+C332+C333+C334+C335+C336+C337+C338+C339+C340+C341+C342</f>
        <v>84</v>
      </c>
      <c r="D343" s="43">
        <f>D326+D327+D328+D329+D330+D331+D332+D333+D334+D335+D336+D337+D338+D339+D340+D341+D342</f>
        <v>55</v>
      </c>
      <c r="E343" s="189">
        <v>0.65500000000000003</v>
      </c>
    </row>
    <row r="344" spans="1:5" x14ac:dyDescent="0.25">
      <c r="A344" s="44"/>
      <c r="B344" s="44"/>
      <c r="C344" s="44"/>
      <c r="D344" s="44"/>
    </row>
    <row r="345" spans="1:5" x14ac:dyDescent="0.25">
      <c r="A345" s="45"/>
      <c r="B345" s="46" t="s">
        <v>55</v>
      </c>
      <c r="C345" s="46"/>
      <c r="D345" s="47"/>
      <c r="E345" s="47"/>
    </row>
    <row r="346" spans="1:5" x14ac:dyDescent="0.25">
      <c r="A346" s="45"/>
      <c r="B346" s="46"/>
      <c r="C346" s="46" t="s">
        <v>277</v>
      </c>
      <c r="D346" s="47"/>
      <c r="E346" s="47"/>
    </row>
    <row r="370" spans="1:5" x14ac:dyDescent="0.25">
      <c r="A370" s="27" t="s">
        <v>286</v>
      </c>
      <c r="B370" s="27"/>
      <c r="C370" s="27"/>
      <c r="D370" s="27"/>
      <c r="E370" s="27"/>
    </row>
    <row r="372" spans="1:5" ht="57" x14ac:dyDescent="0.25">
      <c r="A372" s="28" t="s">
        <v>1</v>
      </c>
      <c r="B372" s="28" t="s">
        <v>51</v>
      </c>
      <c r="C372" s="188" t="s">
        <v>52</v>
      </c>
      <c r="D372" s="28" t="s">
        <v>53</v>
      </c>
      <c r="E372" s="28" t="s">
        <v>54</v>
      </c>
    </row>
    <row r="373" spans="1:5" ht="15.75" x14ac:dyDescent="0.25">
      <c r="A373" s="29">
        <v>1</v>
      </c>
      <c r="B373" s="30" t="s">
        <v>21</v>
      </c>
      <c r="C373" s="31">
        <v>3</v>
      </c>
      <c r="D373" s="31">
        <v>3</v>
      </c>
      <c r="E373" s="32">
        <v>1</v>
      </c>
    </row>
    <row r="374" spans="1:5" ht="15.75" x14ac:dyDescent="0.25">
      <c r="A374" s="29">
        <v>2</v>
      </c>
      <c r="B374" s="30" t="s">
        <v>22</v>
      </c>
      <c r="C374" s="31">
        <v>1</v>
      </c>
      <c r="D374" s="31">
        <v>1</v>
      </c>
      <c r="E374" s="33">
        <v>1</v>
      </c>
    </row>
    <row r="375" spans="1:5" ht="15.75" x14ac:dyDescent="0.25">
      <c r="A375" s="29">
        <v>3</v>
      </c>
      <c r="B375" s="30" t="s">
        <v>23</v>
      </c>
      <c r="C375" s="31">
        <v>3</v>
      </c>
      <c r="D375" s="31">
        <v>2</v>
      </c>
      <c r="E375" s="32">
        <v>0.75</v>
      </c>
    </row>
    <row r="376" spans="1:5" ht="15.75" x14ac:dyDescent="0.25">
      <c r="A376" s="34">
        <v>4</v>
      </c>
      <c r="B376" s="30" t="s">
        <v>24</v>
      </c>
      <c r="C376" s="31">
        <v>2</v>
      </c>
      <c r="D376" s="31">
        <v>1</v>
      </c>
      <c r="E376" s="33">
        <v>0.5</v>
      </c>
    </row>
    <row r="377" spans="1:5" ht="15.75" x14ac:dyDescent="0.25">
      <c r="A377" s="29">
        <v>5</v>
      </c>
      <c r="B377" s="30" t="s">
        <v>25</v>
      </c>
      <c r="C377" s="31">
        <v>2</v>
      </c>
      <c r="D377" s="31">
        <v>1</v>
      </c>
      <c r="E377" s="32">
        <v>0.5</v>
      </c>
    </row>
    <row r="378" spans="1:5" ht="15.75" x14ac:dyDescent="0.25">
      <c r="A378" s="29">
        <v>6</v>
      </c>
      <c r="B378" s="30" t="s">
        <v>26</v>
      </c>
      <c r="C378" s="31">
        <v>3</v>
      </c>
      <c r="D378" s="31">
        <v>3</v>
      </c>
      <c r="E378" s="32">
        <v>1</v>
      </c>
    </row>
    <row r="379" spans="1:5" ht="15.75" x14ac:dyDescent="0.25">
      <c r="A379" s="29">
        <v>7</v>
      </c>
      <c r="B379" s="30" t="s">
        <v>27</v>
      </c>
      <c r="C379" s="31">
        <v>2</v>
      </c>
      <c r="D379" s="31">
        <v>0</v>
      </c>
      <c r="E379" s="32">
        <v>0</v>
      </c>
    </row>
    <row r="380" spans="1:5" ht="15.75" x14ac:dyDescent="0.25">
      <c r="A380" s="29">
        <v>8</v>
      </c>
      <c r="B380" s="30" t="s">
        <v>28</v>
      </c>
      <c r="C380" s="31">
        <v>7</v>
      </c>
      <c r="D380" s="31">
        <v>4</v>
      </c>
      <c r="E380" s="32">
        <v>0.57099999999999995</v>
      </c>
    </row>
    <row r="381" spans="1:5" ht="15.75" x14ac:dyDescent="0.25">
      <c r="A381" s="29">
        <v>9</v>
      </c>
      <c r="B381" s="30" t="s">
        <v>29</v>
      </c>
      <c r="C381" s="31">
        <v>7</v>
      </c>
      <c r="D381" s="31">
        <v>5</v>
      </c>
      <c r="E381" s="32">
        <v>0.71399999999999997</v>
      </c>
    </row>
    <row r="382" spans="1:5" ht="15.75" x14ac:dyDescent="0.25">
      <c r="A382" s="29">
        <v>10</v>
      </c>
      <c r="B382" s="30" t="s">
        <v>30</v>
      </c>
      <c r="C382" s="31">
        <v>1</v>
      </c>
      <c r="D382" s="31">
        <v>0</v>
      </c>
      <c r="E382" s="32">
        <v>0</v>
      </c>
    </row>
    <row r="383" spans="1:5" ht="15.75" x14ac:dyDescent="0.25">
      <c r="A383" s="29">
        <v>11</v>
      </c>
      <c r="B383" s="30" t="s">
        <v>31</v>
      </c>
      <c r="C383" s="31">
        <v>5</v>
      </c>
      <c r="D383" s="31">
        <v>3</v>
      </c>
      <c r="E383" s="33">
        <v>0.66600000000000004</v>
      </c>
    </row>
    <row r="384" spans="1:5" ht="15.75" x14ac:dyDescent="0.25">
      <c r="A384" s="29">
        <v>12</v>
      </c>
      <c r="B384" s="30" t="s">
        <v>32</v>
      </c>
      <c r="C384" s="31">
        <v>19</v>
      </c>
      <c r="D384" s="31">
        <v>13</v>
      </c>
      <c r="E384" s="33">
        <v>0.63100000000000001</v>
      </c>
    </row>
    <row r="385" spans="1:5" ht="15.75" x14ac:dyDescent="0.25">
      <c r="A385" s="29">
        <v>13</v>
      </c>
      <c r="B385" s="30" t="s">
        <v>33</v>
      </c>
      <c r="C385" s="31">
        <v>11</v>
      </c>
      <c r="D385" s="31">
        <v>5</v>
      </c>
      <c r="E385" s="32">
        <v>0.54500000000000004</v>
      </c>
    </row>
    <row r="386" spans="1:5" ht="16.5" thickBot="1" x14ac:dyDescent="0.3">
      <c r="A386" s="34">
        <v>14</v>
      </c>
      <c r="B386" s="35" t="s">
        <v>34</v>
      </c>
      <c r="C386" s="31">
        <v>4</v>
      </c>
      <c r="D386" s="31">
        <v>2</v>
      </c>
      <c r="E386" s="32">
        <v>0.5</v>
      </c>
    </row>
    <row r="387" spans="1:5" ht="16.5" thickBot="1" x14ac:dyDescent="0.3">
      <c r="A387" s="36">
        <v>15</v>
      </c>
      <c r="B387" s="37" t="s">
        <v>35</v>
      </c>
      <c r="C387" s="38">
        <v>18</v>
      </c>
      <c r="D387" s="38">
        <v>13</v>
      </c>
      <c r="E387" s="39">
        <v>0.72199999999999998</v>
      </c>
    </row>
    <row r="388" spans="1:5" ht="15.75" x14ac:dyDescent="0.25">
      <c r="A388" s="40">
        <v>16</v>
      </c>
      <c r="B388" s="30" t="s">
        <v>36</v>
      </c>
      <c r="C388" s="31">
        <v>4</v>
      </c>
      <c r="D388" s="31">
        <v>4</v>
      </c>
      <c r="E388" s="32">
        <v>1</v>
      </c>
    </row>
    <row r="389" spans="1:5" ht="16.5" thickBot="1" x14ac:dyDescent="0.3">
      <c r="A389" s="34">
        <v>17</v>
      </c>
      <c r="B389" s="30" t="s">
        <v>37</v>
      </c>
      <c r="C389" s="31">
        <v>4</v>
      </c>
      <c r="D389" s="31">
        <v>2</v>
      </c>
      <c r="E389" s="32">
        <v>0.5</v>
      </c>
    </row>
    <row r="390" spans="1:5" ht="16.5" thickBot="1" x14ac:dyDescent="0.3">
      <c r="A390" s="41">
        <v>18</v>
      </c>
      <c r="B390" s="42" t="s">
        <v>38</v>
      </c>
      <c r="C390" s="43">
        <f>C373+C374+C375+C376+C377+C378+C379+C380+C381+C382+C383+C384+C385+C386+C387+C388+C389</f>
        <v>96</v>
      </c>
      <c r="D390" s="43">
        <f>D373+D374+D375+D376+D377+D378+D379+D380+D381+D382+D383+D384+D385+D386+D387+D388+D389</f>
        <v>62</v>
      </c>
      <c r="E390" s="189">
        <v>0.65300000000000002</v>
      </c>
    </row>
    <row r="391" spans="1:5" x14ac:dyDescent="0.25">
      <c r="A391" s="44"/>
      <c r="B391" s="44"/>
      <c r="C391" s="44"/>
      <c r="D391" s="44"/>
    </row>
    <row r="392" spans="1:5" x14ac:dyDescent="0.25">
      <c r="A392" s="45"/>
      <c r="B392" s="46" t="s">
        <v>55</v>
      </c>
      <c r="C392" s="46"/>
      <c r="D392" s="47"/>
      <c r="E392" s="47"/>
    </row>
    <row r="393" spans="1:5" x14ac:dyDescent="0.25">
      <c r="A393" s="45"/>
      <c r="B393" s="46"/>
      <c r="C393" s="46" t="s">
        <v>277</v>
      </c>
      <c r="D393" s="47"/>
      <c r="E393" s="47"/>
    </row>
    <row r="419" spans="1:5" x14ac:dyDescent="0.25">
      <c r="A419" s="27" t="s">
        <v>291</v>
      </c>
      <c r="B419" s="27"/>
      <c r="C419" s="27"/>
      <c r="D419" s="27"/>
      <c r="E419" s="27"/>
    </row>
    <row r="421" spans="1:5" ht="57" x14ac:dyDescent="0.25">
      <c r="A421" s="28" t="s">
        <v>1</v>
      </c>
      <c r="B421" s="28" t="s">
        <v>51</v>
      </c>
      <c r="C421" s="188" t="s">
        <v>52</v>
      </c>
      <c r="D421" s="28" t="s">
        <v>53</v>
      </c>
      <c r="E421" s="28" t="s">
        <v>54</v>
      </c>
    </row>
    <row r="422" spans="1:5" ht="15.75" x14ac:dyDescent="0.25">
      <c r="A422" s="29">
        <v>1</v>
      </c>
      <c r="B422" s="30" t="s">
        <v>21</v>
      </c>
      <c r="C422" s="31">
        <v>3</v>
      </c>
      <c r="D422" s="31">
        <v>3</v>
      </c>
      <c r="E422" s="32">
        <v>1</v>
      </c>
    </row>
    <row r="423" spans="1:5" ht="15.75" x14ac:dyDescent="0.25">
      <c r="A423" s="29">
        <v>2</v>
      </c>
      <c r="B423" s="30" t="s">
        <v>22</v>
      </c>
      <c r="C423" s="31">
        <v>2</v>
      </c>
      <c r="D423" s="31">
        <v>1</v>
      </c>
      <c r="E423" s="33">
        <v>0.5</v>
      </c>
    </row>
    <row r="424" spans="1:5" ht="15.75" x14ac:dyDescent="0.25">
      <c r="A424" s="29">
        <v>3</v>
      </c>
      <c r="B424" s="30" t="s">
        <v>23</v>
      </c>
      <c r="C424" s="31">
        <v>3</v>
      </c>
      <c r="D424" s="31">
        <v>2</v>
      </c>
      <c r="E424" s="32">
        <v>0.66600000000000004</v>
      </c>
    </row>
    <row r="425" spans="1:5" ht="15.75" x14ac:dyDescent="0.25">
      <c r="A425" s="34">
        <v>4</v>
      </c>
      <c r="B425" s="30" t="s">
        <v>24</v>
      </c>
      <c r="C425" s="31">
        <v>2</v>
      </c>
      <c r="D425" s="31">
        <v>1</v>
      </c>
      <c r="E425" s="33">
        <v>0.5</v>
      </c>
    </row>
    <row r="426" spans="1:5" ht="15.75" x14ac:dyDescent="0.25">
      <c r="A426" s="29">
        <v>5</v>
      </c>
      <c r="B426" s="30" t="s">
        <v>25</v>
      </c>
      <c r="C426" s="31">
        <v>3</v>
      </c>
      <c r="D426" s="31">
        <v>2</v>
      </c>
      <c r="E426" s="32">
        <v>0.66600000000000004</v>
      </c>
    </row>
    <row r="427" spans="1:5" ht="15.75" x14ac:dyDescent="0.25">
      <c r="A427" s="29">
        <v>6</v>
      </c>
      <c r="B427" s="30" t="s">
        <v>26</v>
      </c>
      <c r="C427" s="31">
        <v>3</v>
      </c>
      <c r="D427" s="31">
        <v>3</v>
      </c>
      <c r="E427" s="32">
        <v>1</v>
      </c>
    </row>
    <row r="428" spans="1:5" ht="15.75" x14ac:dyDescent="0.25">
      <c r="A428" s="29">
        <v>7</v>
      </c>
      <c r="B428" s="30" t="s">
        <v>27</v>
      </c>
      <c r="C428" s="31">
        <v>2</v>
      </c>
      <c r="D428" s="31">
        <v>1</v>
      </c>
      <c r="E428" s="32">
        <v>0.5</v>
      </c>
    </row>
    <row r="429" spans="1:5" ht="15.75" x14ac:dyDescent="0.25">
      <c r="A429" s="29">
        <v>8</v>
      </c>
      <c r="B429" s="30" t="s">
        <v>28</v>
      </c>
      <c r="C429" s="31">
        <v>9</v>
      </c>
      <c r="D429" s="31">
        <v>5</v>
      </c>
      <c r="E429" s="32">
        <v>0.55500000000000005</v>
      </c>
    </row>
    <row r="430" spans="1:5" ht="15.75" x14ac:dyDescent="0.25">
      <c r="A430" s="29">
        <v>9</v>
      </c>
      <c r="B430" s="30" t="s">
        <v>29</v>
      </c>
      <c r="C430" s="31">
        <v>7</v>
      </c>
      <c r="D430" s="31">
        <v>5</v>
      </c>
      <c r="E430" s="32">
        <v>0.71399999999999997</v>
      </c>
    </row>
    <row r="431" spans="1:5" ht="15.75" x14ac:dyDescent="0.25">
      <c r="A431" s="29">
        <v>10</v>
      </c>
      <c r="B431" s="30" t="s">
        <v>30</v>
      </c>
      <c r="C431" s="31">
        <v>2</v>
      </c>
      <c r="D431" s="31">
        <v>0</v>
      </c>
      <c r="E431" s="32">
        <v>0</v>
      </c>
    </row>
    <row r="432" spans="1:5" ht="15.75" x14ac:dyDescent="0.25">
      <c r="A432" s="29">
        <v>11</v>
      </c>
      <c r="B432" s="30" t="s">
        <v>31</v>
      </c>
      <c r="C432" s="31">
        <v>5</v>
      </c>
      <c r="D432" s="31">
        <v>3</v>
      </c>
      <c r="E432" s="33">
        <v>0.6</v>
      </c>
    </row>
    <row r="433" spans="1:5" ht="15.75" x14ac:dyDescent="0.25">
      <c r="A433" s="29">
        <v>12</v>
      </c>
      <c r="B433" s="30" t="s">
        <v>32</v>
      </c>
      <c r="C433" s="31">
        <v>20</v>
      </c>
      <c r="D433" s="31">
        <v>10</v>
      </c>
      <c r="E433" s="33">
        <v>0.5</v>
      </c>
    </row>
    <row r="434" spans="1:5" ht="15.75" x14ac:dyDescent="0.25">
      <c r="A434" s="29">
        <v>13</v>
      </c>
      <c r="B434" s="30" t="s">
        <v>33</v>
      </c>
      <c r="C434" s="31">
        <v>11</v>
      </c>
      <c r="D434" s="31">
        <v>7</v>
      </c>
      <c r="E434" s="32">
        <v>0.63600000000000001</v>
      </c>
    </row>
    <row r="435" spans="1:5" ht="16.5" thickBot="1" x14ac:dyDescent="0.3">
      <c r="A435" s="34">
        <v>14</v>
      </c>
      <c r="B435" s="35" t="s">
        <v>34</v>
      </c>
      <c r="C435" s="31">
        <v>4</v>
      </c>
      <c r="D435" s="31">
        <v>2</v>
      </c>
      <c r="E435" s="32">
        <v>0.5</v>
      </c>
    </row>
    <row r="436" spans="1:5" ht="16.5" thickBot="1" x14ac:dyDescent="0.3">
      <c r="A436" s="36">
        <v>15</v>
      </c>
      <c r="B436" s="37" t="s">
        <v>35</v>
      </c>
      <c r="C436" s="38">
        <v>18</v>
      </c>
      <c r="D436" s="38">
        <v>13</v>
      </c>
      <c r="E436" s="39">
        <v>0.72199999999999998</v>
      </c>
    </row>
    <row r="437" spans="1:5" ht="15.75" x14ac:dyDescent="0.25">
      <c r="A437" s="40">
        <v>16</v>
      </c>
      <c r="B437" s="30" t="s">
        <v>36</v>
      </c>
      <c r="C437" s="31">
        <v>4</v>
      </c>
      <c r="D437" s="31">
        <v>4</v>
      </c>
      <c r="E437" s="32">
        <v>1</v>
      </c>
    </row>
    <row r="438" spans="1:5" ht="16.5" thickBot="1" x14ac:dyDescent="0.3">
      <c r="A438" s="34">
        <v>17</v>
      </c>
      <c r="B438" s="30" t="s">
        <v>37</v>
      </c>
      <c r="C438" s="31">
        <v>4</v>
      </c>
      <c r="D438" s="31">
        <v>2</v>
      </c>
      <c r="E438" s="32">
        <v>0.5</v>
      </c>
    </row>
    <row r="439" spans="1:5" ht="16.5" thickBot="1" x14ac:dyDescent="0.3">
      <c r="A439" s="41">
        <v>18</v>
      </c>
      <c r="B439" s="42" t="s">
        <v>38</v>
      </c>
      <c r="C439" s="43">
        <f>C422+C423+C424+C425+C426+C427+C428+C429+C430+C431+C432+C433+C434+C435+C436+C437+C438</f>
        <v>102</v>
      </c>
      <c r="D439" s="43">
        <f>D422+D423+D424+D425+D426+D427+D428+D429+D430+D431+D432+D433+D434+D435+D436+D437+D438</f>
        <v>64</v>
      </c>
      <c r="E439" s="189">
        <v>0.627</v>
      </c>
    </row>
    <row r="440" spans="1:5" x14ac:dyDescent="0.25">
      <c r="A440" s="44"/>
      <c r="B440" s="44"/>
      <c r="C440" s="44"/>
      <c r="D440" s="44"/>
    </row>
    <row r="441" spans="1:5" x14ac:dyDescent="0.25">
      <c r="A441" s="45"/>
      <c r="B441" s="46" t="s">
        <v>55</v>
      </c>
      <c r="C441" s="46"/>
      <c r="D441" s="47"/>
      <c r="E441" s="47"/>
    </row>
    <row r="442" spans="1:5" x14ac:dyDescent="0.25">
      <c r="A442" s="45"/>
      <c r="B442" s="46"/>
      <c r="C442" s="46" t="s">
        <v>277</v>
      </c>
      <c r="D442" s="47"/>
      <c r="E442" s="47"/>
    </row>
  </sheetData>
  <pageMargins left="0.7" right="0.3125" top="0.64583333333333337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3"/>
  <sheetViews>
    <sheetView view="pageLayout" topLeftCell="A196" zoomScaleNormal="100" workbookViewId="0">
      <selection activeCell="I202" sqref="I202"/>
    </sheetView>
  </sheetViews>
  <sheetFormatPr defaultColWidth="4.42578125" defaultRowHeight="15" x14ac:dyDescent="0.25"/>
  <cols>
    <col min="1" max="1" width="6.7109375" customWidth="1"/>
    <col min="2" max="2" width="6.28515625" customWidth="1"/>
    <col min="4" max="5" width="4.85546875" customWidth="1"/>
    <col min="6" max="6" width="5.42578125" customWidth="1"/>
    <col min="7" max="7" width="4.85546875" customWidth="1"/>
    <col min="8" max="8" width="5.42578125" customWidth="1"/>
    <col min="9" max="9" width="5.7109375" customWidth="1"/>
    <col min="10" max="10" width="4.85546875" customWidth="1"/>
    <col min="13" max="14" width="5.140625" customWidth="1"/>
    <col min="15" max="15" width="4.85546875" customWidth="1"/>
    <col min="16" max="16" width="4.7109375" customWidth="1"/>
    <col min="17" max="17" width="5.140625" customWidth="1"/>
    <col min="20" max="21" width="5.7109375" customWidth="1"/>
  </cols>
  <sheetData>
    <row r="1" spans="1:28" x14ac:dyDescent="0.25">
      <c r="A1" s="406" t="s">
        <v>81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</row>
    <row r="2" spans="1:2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8" ht="30" customHeight="1" x14ac:dyDescent="0.25">
      <c r="A3" s="384"/>
      <c r="B3" s="399" t="s">
        <v>59</v>
      </c>
      <c r="C3" s="399"/>
      <c r="D3" s="399" t="s">
        <v>60</v>
      </c>
      <c r="E3" s="399"/>
      <c r="F3" s="407" t="s">
        <v>61</v>
      </c>
      <c r="G3" s="407"/>
      <c r="H3" s="407"/>
      <c r="I3" s="407"/>
      <c r="J3" s="407"/>
      <c r="K3" s="407"/>
      <c r="L3" s="408" t="s">
        <v>62</v>
      </c>
      <c r="M3" s="409"/>
      <c r="N3" s="409"/>
      <c r="O3" s="409"/>
      <c r="P3" s="409"/>
      <c r="Q3" s="409"/>
      <c r="R3" s="409"/>
      <c r="S3" s="409"/>
      <c r="T3" s="409"/>
      <c r="U3" s="410"/>
      <c r="V3" s="395" t="s">
        <v>63</v>
      </c>
      <c r="W3" s="396"/>
      <c r="X3" s="395" t="s">
        <v>64</v>
      </c>
      <c r="Y3" s="396"/>
      <c r="Z3" s="395" t="s">
        <v>65</v>
      </c>
      <c r="AA3" s="396"/>
    </row>
    <row r="4" spans="1:28" ht="37.5" customHeight="1" x14ac:dyDescent="0.25">
      <c r="A4" s="384"/>
      <c r="B4" s="399"/>
      <c r="C4" s="399"/>
      <c r="D4" s="399"/>
      <c r="E4" s="399"/>
      <c r="F4" s="399" t="s">
        <v>66</v>
      </c>
      <c r="G4" s="399"/>
      <c r="H4" s="399" t="s">
        <v>67</v>
      </c>
      <c r="I4" s="399"/>
      <c r="J4" s="399" t="s">
        <v>68</v>
      </c>
      <c r="K4" s="399"/>
      <c r="L4" s="400" t="s">
        <v>69</v>
      </c>
      <c r="M4" s="401"/>
      <c r="N4" s="399" t="s">
        <v>70</v>
      </c>
      <c r="O4" s="399"/>
      <c r="P4" s="399" t="s">
        <v>71</v>
      </c>
      <c r="Q4" s="399"/>
      <c r="R4" s="399" t="s">
        <v>72</v>
      </c>
      <c r="S4" s="399"/>
      <c r="T4" s="399" t="s">
        <v>18</v>
      </c>
      <c r="U4" s="400"/>
      <c r="V4" s="397"/>
      <c r="W4" s="398"/>
      <c r="X4" s="397"/>
      <c r="Y4" s="398"/>
      <c r="Z4" s="397"/>
      <c r="AA4" s="398"/>
    </row>
    <row r="5" spans="1:28" ht="47.25" customHeight="1" x14ac:dyDescent="0.25">
      <c r="A5" s="73"/>
      <c r="B5" s="74">
        <v>2014</v>
      </c>
      <c r="C5" s="74">
        <v>2015</v>
      </c>
      <c r="D5" s="74">
        <v>2014</v>
      </c>
      <c r="E5" s="74">
        <v>2015</v>
      </c>
      <c r="F5" s="74">
        <v>2014</v>
      </c>
      <c r="G5" s="74">
        <v>2015</v>
      </c>
      <c r="H5" s="74">
        <v>2014</v>
      </c>
      <c r="I5" s="74">
        <v>2015</v>
      </c>
      <c r="J5" s="74">
        <v>2014</v>
      </c>
      <c r="K5" s="74">
        <v>2015</v>
      </c>
      <c r="L5" s="74">
        <v>2014</v>
      </c>
      <c r="M5" s="74">
        <v>2015</v>
      </c>
      <c r="N5" s="74">
        <v>2014</v>
      </c>
      <c r="O5" s="74">
        <v>2015</v>
      </c>
      <c r="P5" s="74">
        <v>2014</v>
      </c>
      <c r="Q5" s="74">
        <v>2015</v>
      </c>
      <c r="R5" s="74">
        <v>2014</v>
      </c>
      <c r="S5" s="74">
        <v>2015</v>
      </c>
      <c r="T5" s="74">
        <v>2014</v>
      </c>
      <c r="U5" s="74">
        <v>2015</v>
      </c>
      <c r="V5" s="74">
        <v>2014</v>
      </c>
      <c r="W5" s="74">
        <v>2015</v>
      </c>
      <c r="X5" s="74">
        <v>2014</v>
      </c>
      <c r="Y5" s="74">
        <v>2015</v>
      </c>
      <c r="Z5" s="74">
        <v>2014</v>
      </c>
      <c r="AA5" s="74">
        <v>2014</v>
      </c>
    </row>
    <row r="6" spans="1:28" ht="23.25" customHeight="1" x14ac:dyDescent="0.25">
      <c r="A6" s="51"/>
      <c r="B6" s="52">
        <v>17</v>
      </c>
      <c r="C6" s="52">
        <v>15</v>
      </c>
      <c r="D6" s="52">
        <v>0</v>
      </c>
      <c r="E6" s="52">
        <v>1</v>
      </c>
      <c r="F6" s="52">
        <v>0</v>
      </c>
      <c r="G6" s="52">
        <v>0</v>
      </c>
      <c r="H6" s="52">
        <v>8</v>
      </c>
      <c r="I6" s="52">
        <v>11</v>
      </c>
      <c r="J6" s="52">
        <v>9</v>
      </c>
      <c r="K6" s="52">
        <v>4</v>
      </c>
      <c r="L6" s="52">
        <v>7</v>
      </c>
      <c r="M6" s="52">
        <v>5</v>
      </c>
      <c r="N6" s="52">
        <v>1</v>
      </c>
      <c r="O6" s="52">
        <v>5</v>
      </c>
      <c r="P6" s="52">
        <v>0</v>
      </c>
      <c r="Q6" s="52">
        <v>1</v>
      </c>
      <c r="R6" s="52">
        <v>9</v>
      </c>
      <c r="S6" s="52">
        <v>4</v>
      </c>
      <c r="T6" s="52">
        <v>0</v>
      </c>
      <c r="U6" s="52">
        <v>0</v>
      </c>
      <c r="V6" s="52">
        <v>6</v>
      </c>
      <c r="W6" s="52">
        <v>5</v>
      </c>
      <c r="X6" s="52">
        <v>4</v>
      </c>
      <c r="Y6" s="52">
        <v>0</v>
      </c>
      <c r="Z6" s="52">
        <v>6</v>
      </c>
      <c r="AA6" s="52">
        <v>2</v>
      </c>
    </row>
    <row r="7" spans="1:28" ht="24.75" customHeight="1" x14ac:dyDescent="0.25">
      <c r="A7" s="53" t="s">
        <v>73</v>
      </c>
      <c r="B7" s="54">
        <f>C6-B6</f>
        <v>-2</v>
      </c>
      <c r="C7" s="54"/>
      <c r="D7" s="55"/>
      <c r="E7" s="54">
        <v>0</v>
      </c>
      <c r="F7" s="55"/>
      <c r="G7" s="54">
        <v>0</v>
      </c>
      <c r="H7" s="55"/>
      <c r="I7" s="54">
        <f>I6*100/H6-100</f>
        <v>37.5</v>
      </c>
      <c r="J7" s="55"/>
      <c r="K7" s="54">
        <v>61.5</v>
      </c>
      <c r="L7" s="56"/>
      <c r="M7" s="54">
        <f>M6*100/L6-100</f>
        <v>-28.571428571428569</v>
      </c>
      <c r="N7" s="56"/>
      <c r="O7" s="54">
        <f>O6*100/N6-100</f>
        <v>400</v>
      </c>
      <c r="P7" s="54">
        <f>P6*100/O6-100</f>
        <v>-100</v>
      </c>
      <c r="Q7" s="54">
        <v>0</v>
      </c>
      <c r="R7" s="56"/>
      <c r="S7" s="54">
        <f>S6*100/R6-100</f>
        <v>-55.555555555555557</v>
      </c>
      <c r="T7" s="54">
        <f>T6*100/S6-100</f>
        <v>-100</v>
      </c>
      <c r="U7" s="54">
        <v>0</v>
      </c>
      <c r="V7" s="56"/>
      <c r="W7" s="54">
        <f>W6*100/V6-100</f>
        <v>-16.666666666666671</v>
      </c>
      <c r="X7" s="56"/>
      <c r="Y7" s="54">
        <f>Y6*100/X6-100</f>
        <v>-100</v>
      </c>
      <c r="Z7" s="56"/>
      <c r="AA7" s="54">
        <f>AA6*100/Z6-100</f>
        <v>-66.666666666666657</v>
      </c>
      <c r="AB7" s="57"/>
    </row>
    <row r="8" spans="1:28" ht="60.75" customHeight="1" x14ac:dyDescent="0.25">
      <c r="A8" s="58" t="s">
        <v>74</v>
      </c>
      <c r="B8" s="59"/>
      <c r="C8" s="59"/>
      <c r="D8" s="59">
        <f>D6*100/B6</f>
        <v>0</v>
      </c>
      <c r="E8" s="59">
        <f>E6*100/C6</f>
        <v>6.666666666666667</v>
      </c>
      <c r="F8" s="59">
        <f>F6*100/B6</f>
        <v>0</v>
      </c>
      <c r="G8" s="60"/>
      <c r="H8" s="59">
        <f>H6*100/B6</f>
        <v>47.058823529411768</v>
      </c>
      <c r="I8" s="59">
        <f>I6*R14104/C6</f>
        <v>0</v>
      </c>
      <c r="J8" s="59">
        <f>J6*100/B6</f>
        <v>52.941176470588232</v>
      </c>
      <c r="K8" s="59">
        <f>K6*100/C6</f>
        <v>26.666666666666668</v>
      </c>
      <c r="L8" s="61"/>
      <c r="M8" s="59">
        <f>M6*100/C6</f>
        <v>33.333333333333336</v>
      </c>
      <c r="N8" s="62"/>
      <c r="O8" s="59">
        <f>O6*100/C6</f>
        <v>33.333333333333336</v>
      </c>
      <c r="P8" s="59">
        <f>P6*100/B6</f>
        <v>0</v>
      </c>
      <c r="Q8" s="59">
        <f>Q6*100/C6</f>
        <v>6.666666666666667</v>
      </c>
      <c r="R8" s="59">
        <f>R6*100/B6</f>
        <v>52.941176470588232</v>
      </c>
      <c r="S8" s="59">
        <f>S6*100/C6</f>
        <v>26.666666666666668</v>
      </c>
      <c r="T8" s="62"/>
      <c r="U8" s="59">
        <f>U6*100/C6</f>
        <v>0</v>
      </c>
      <c r="V8" s="59">
        <f>V6*100/B6</f>
        <v>35.294117647058826</v>
      </c>
      <c r="W8" s="59">
        <v>35.299999999999997</v>
      </c>
      <c r="X8" s="59">
        <f>X6*100/B6</f>
        <v>23.529411764705884</v>
      </c>
      <c r="Y8" s="59">
        <f>Y6*100/C6</f>
        <v>0</v>
      </c>
      <c r="Z8" s="59">
        <f>Z6*100/B6</f>
        <v>35.294117647058826</v>
      </c>
      <c r="AA8" s="59">
        <f>AA6*100/C6</f>
        <v>13.333333333333334</v>
      </c>
      <c r="AB8" s="63"/>
    </row>
    <row r="9" spans="1:28" x14ac:dyDescent="0.25">
      <c r="A9" s="64"/>
      <c r="B9" s="65"/>
      <c r="C9" s="65"/>
      <c r="D9" s="65"/>
      <c r="E9" s="65"/>
      <c r="F9" s="65"/>
      <c r="G9" s="66"/>
      <c r="H9" s="65"/>
      <c r="I9" s="65"/>
      <c r="J9" s="65"/>
      <c r="K9" s="65"/>
      <c r="L9" s="67"/>
      <c r="M9" s="65"/>
      <c r="N9" s="68"/>
      <c r="O9" s="65"/>
      <c r="P9" s="65"/>
      <c r="Q9" s="65"/>
      <c r="R9" s="65"/>
      <c r="S9" s="65"/>
      <c r="T9" s="68"/>
      <c r="U9" s="65"/>
      <c r="V9" s="65"/>
      <c r="W9" s="68"/>
      <c r="X9" s="65"/>
      <c r="Y9" s="65"/>
      <c r="Z9" s="65"/>
      <c r="AA9" s="65"/>
      <c r="AB9" s="63"/>
    </row>
    <row r="10" spans="1:28" x14ac:dyDescent="0.25">
      <c r="A10" s="64"/>
      <c r="B10" s="65"/>
      <c r="C10" s="65"/>
      <c r="D10" s="65"/>
      <c r="E10" s="65"/>
      <c r="F10" s="65"/>
      <c r="G10" s="66"/>
      <c r="H10" s="65"/>
      <c r="I10" s="65"/>
      <c r="J10" s="65"/>
      <c r="K10" s="65"/>
      <c r="L10" s="67"/>
      <c r="M10" s="65"/>
      <c r="N10" s="68"/>
      <c r="O10" s="65"/>
      <c r="P10" s="65"/>
      <c r="Q10" s="65"/>
      <c r="R10" s="65"/>
      <c r="S10" s="65"/>
      <c r="T10" s="68"/>
      <c r="U10" s="65"/>
      <c r="V10" s="65"/>
      <c r="W10" s="68"/>
      <c r="X10" s="65"/>
      <c r="Y10" s="65"/>
      <c r="Z10" s="65"/>
      <c r="AA10" s="65"/>
      <c r="AB10" s="63"/>
    </row>
    <row r="11" spans="1:28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8" x14ac:dyDescent="0.25">
      <c r="A12" s="50"/>
      <c r="B12" s="50"/>
      <c r="C12" s="50"/>
      <c r="D12" s="50"/>
      <c r="E12" s="50"/>
      <c r="F12" s="50"/>
      <c r="G12" s="69"/>
      <c r="H12" s="69"/>
      <c r="I12" s="69"/>
      <c r="J12" s="70" t="s">
        <v>75</v>
      </c>
      <c r="K12" s="69"/>
      <c r="L12" s="71"/>
      <c r="M12" s="71"/>
      <c r="N12" s="71"/>
      <c r="O12" s="69"/>
      <c r="P12" s="69"/>
      <c r="Q12" s="69"/>
      <c r="R12" s="69"/>
      <c r="S12" s="69"/>
      <c r="T12" s="69"/>
      <c r="U12" s="69"/>
      <c r="V12" s="69"/>
      <c r="W12" s="69"/>
      <c r="X12" s="50"/>
      <c r="Y12" s="50"/>
      <c r="Z12" s="50"/>
      <c r="AA12" s="50"/>
    </row>
    <row r="13" spans="1:28" x14ac:dyDescent="0.25">
      <c r="G13" s="72"/>
      <c r="H13" s="72"/>
      <c r="I13" s="72"/>
      <c r="J13" s="72"/>
      <c r="K13" s="72" t="s">
        <v>78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28" x14ac:dyDescent="0.25">
      <c r="G14" s="72"/>
      <c r="H14" s="72"/>
      <c r="I14" s="72"/>
      <c r="J14" s="72"/>
      <c r="K14" s="72" t="s">
        <v>79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8" x14ac:dyDescent="0.25"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8" x14ac:dyDescent="0.25">
      <c r="G16" s="72"/>
      <c r="H16" s="72"/>
      <c r="I16" s="72"/>
      <c r="J16" s="72"/>
      <c r="K16" s="72"/>
      <c r="L16" s="72"/>
      <c r="M16" s="72" t="s">
        <v>76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8" x14ac:dyDescent="0.25">
      <c r="G17" s="72"/>
      <c r="H17" s="72"/>
      <c r="I17" s="72"/>
      <c r="J17" s="72"/>
      <c r="K17" s="72" t="s">
        <v>77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8" x14ac:dyDescent="0.25">
      <c r="G18" s="72"/>
      <c r="H18" s="72"/>
      <c r="I18" s="72"/>
      <c r="J18" s="72"/>
      <c r="K18" s="72" t="s">
        <v>80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25" spans="1:28" x14ac:dyDescent="0.25">
      <c r="A25" s="406" t="s">
        <v>83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</row>
    <row r="26" spans="1:28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8" ht="29.25" customHeight="1" x14ac:dyDescent="0.25">
      <c r="A27" s="384"/>
      <c r="B27" s="399" t="s">
        <v>59</v>
      </c>
      <c r="C27" s="399"/>
      <c r="D27" s="399" t="s">
        <v>60</v>
      </c>
      <c r="E27" s="399"/>
      <c r="F27" s="407" t="s">
        <v>61</v>
      </c>
      <c r="G27" s="407"/>
      <c r="H27" s="407"/>
      <c r="I27" s="407"/>
      <c r="J27" s="407"/>
      <c r="K27" s="407"/>
      <c r="L27" s="408" t="s">
        <v>62</v>
      </c>
      <c r="M27" s="409"/>
      <c r="N27" s="409"/>
      <c r="O27" s="409"/>
      <c r="P27" s="409"/>
      <c r="Q27" s="409"/>
      <c r="R27" s="409"/>
      <c r="S27" s="409"/>
      <c r="T27" s="409"/>
      <c r="U27" s="410"/>
      <c r="V27" s="395" t="s">
        <v>63</v>
      </c>
      <c r="W27" s="396"/>
      <c r="X27" s="395" t="s">
        <v>64</v>
      </c>
      <c r="Y27" s="396"/>
      <c r="Z27" s="395" t="s">
        <v>65</v>
      </c>
      <c r="AA27" s="396"/>
    </row>
    <row r="28" spans="1:28" ht="42" customHeight="1" x14ac:dyDescent="0.25">
      <c r="A28" s="384"/>
      <c r="B28" s="399"/>
      <c r="C28" s="399"/>
      <c r="D28" s="399"/>
      <c r="E28" s="399"/>
      <c r="F28" s="399" t="s">
        <v>66</v>
      </c>
      <c r="G28" s="399"/>
      <c r="H28" s="399" t="s">
        <v>67</v>
      </c>
      <c r="I28" s="399"/>
      <c r="J28" s="399" t="s">
        <v>68</v>
      </c>
      <c r="K28" s="399"/>
      <c r="L28" s="400" t="s">
        <v>69</v>
      </c>
      <c r="M28" s="401"/>
      <c r="N28" s="399" t="s">
        <v>70</v>
      </c>
      <c r="O28" s="399"/>
      <c r="P28" s="399" t="s">
        <v>71</v>
      </c>
      <c r="Q28" s="399"/>
      <c r="R28" s="399" t="s">
        <v>72</v>
      </c>
      <c r="S28" s="399"/>
      <c r="T28" s="399" t="s">
        <v>18</v>
      </c>
      <c r="U28" s="400"/>
      <c r="V28" s="397"/>
      <c r="W28" s="398"/>
      <c r="X28" s="397"/>
      <c r="Y28" s="398"/>
      <c r="Z28" s="397"/>
      <c r="AA28" s="398"/>
    </row>
    <row r="29" spans="1:28" ht="45" customHeight="1" x14ac:dyDescent="0.25">
      <c r="A29" s="73"/>
      <c r="B29" s="74">
        <v>2014</v>
      </c>
      <c r="C29" s="74">
        <v>2015</v>
      </c>
      <c r="D29" s="74">
        <v>2014</v>
      </c>
      <c r="E29" s="74">
        <v>2015</v>
      </c>
      <c r="F29" s="74">
        <v>2014</v>
      </c>
      <c r="G29" s="74">
        <v>2015</v>
      </c>
      <c r="H29" s="74">
        <v>2014</v>
      </c>
      <c r="I29" s="74">
        <v>2015</v>
      </c>
      <c r="J29" s="74">
        <v>2014</v>
      </c>
      <c r="K29" s="74">
        <v>2015</v>
      </c>
      <c r="L29" s="74">
        <v>2014</v>
      </c>
      <c r="M29" s="74">
        <v>2015</v>
      </c>
      <c r="N29" s="74">
        <v>2014</v>
      </c>
      <c r="O29" s="74">
        <v>2015</v>
      </c>
      <c r="P29" s="74">
        <v>2014</v>
      </c>
      <c r="Q29" s="74">
        <v>2015</v>
      </c>
      <c r="R29" s="74">
        <v>2014</v>
      </c>
      <c r="S29" s="74">
        <v>2015</v>
      </c>
      <c r="T29" s="74">
        <v>2014</v>
      </c>
      <c r="U29" s="74">
        <v>2015</v>
      </c>
      <c r="V29" s="74">
        <v>2014</v>
      </c>
      <c r="W29" s="74">
        <v>2015</v>
      </c>
      <c r="X29" s="74">
        <v>2014</v>
      </c>
      <c r="Y29" s="74">
        <v>2015</v>
      </c>
      <c r="Z29" s="74">
        <v>2014</v>
      </c>
      <c r="AA29" s="74">
        <v>2014</v>
      </c>
    </row>
    <row r="30" spans="1:28" ht="27" customHeight="1" x14ac:dyDescent="0.25">
      <c r="A30" s="51"/>
      <c r="B30" s="52">
        <v>39</v>
      </c>
      <c r="C30" s="52">
        <v>38</v>
      </c>
      <c r="D30" s="52">
        <v>0</v>
      </c>
      <c r="E30" s="52">
        <v>2</v>
      </c>
      <c r="F30" s="52">
        <v>0</v>
      </c>
      <c r="G30" s="52">
        <v>0</v>
      </c>
      <c r="H30" s="52">
        <v>22</v>
      </c>
      <c r="I30" s="52">
        <v>24</v>
      </c>
      <c r="J30" s="52">
        <v>17</v>
      </c>
      <c r="K30" s="52">
        <v>14</v>
      </c>
      <c r="L30" s="52">
        <v>15</v>
      </c>
      <c r="M30" s="52">
        <v>12</v>
      </c>
      <c r="N30" s="52">
        <v>4</v>
      </c>
      <c r="O30" s="52">
        <v>9</v>
      </c>
      <c r="P30" s="52">
        <v>1</v>
      </c>
      <c r="Q30" s="52">
        <v>2</v>
      </c>
      <c r="R30" s="52">
        <v>19</v>
      </c>
      <c r="S30" s="52">
        <v>14</v>
      </c>
      <c r="T30" s="52">
        <v>0</v>
      </c>
      <c r="U30" s="52">
        <v>1</v>
      </c>
      <c r="V30" s="52">
        <v>8</v>
      </c>
      <c r="W30" s="52">
        <v>13</v>
      </c>
      <c r="X30" s="52">
        <v>6</v>
      </c>
      <c r="Y30" s="52">
        <v>4</v>
      </c>
      <c r="Z30" s="52">
        <v>11</v>
      </c>
      <c r="AA30" s="52">
        <v>9</v>
      </c>
    </row>
    <row r="31" spans="1:28" ht="32.25" customHeight="1" x14ac:dyDescent="0.25">
      <c r="A31" s="53" t="s">
        <v>73</v>
      </c>
      <c r="B31" s="54">
        <f>C30-B30</f>
        <v>-1</v>
      </c>
      <c r="C31" s="54"/>
      <c r="D31" s="55"/>
      <c r="E31" s="54">
        <v>0</v>
      </c>
      <c r="F31" s="55"/>
      <c r="G31" s="54">
        <v>0</v>
      </c>
      <c r="H31" s="55"/>
      <c r="I31" s="54">
        <f>I30*100/H30-100</f>
        <v>9.0909090909090935</v>
      </c>
      <c r="J31" s="55"/>
      <c r="K31" s="54">
        <v>61.5</v>
      </c>
      <c r="L31" s="56"/>
      <c r="M31" s="54">
        <f>M30*100/L30-100</f>
        <v>-20</v>
      </c>
      <c r="N31" s="56"/>
      <c r="O31" s="54">
        <f>O30*100/N30-100</f>
        <v>125</v>
      </c>
      <c r="P31" s="54">
        <f>P30*100/O30-100</f>
        <v>-88.888888888888886</v>
      </c>
      <c r="Q31" s="54">
        <v>0</v>
      </c>
      <c r="R31" s="56"/>
      <c r="S31" s="54">
        <f>S30*100/R30-100</f>
        <v>-26.315789473684205</v>
      </c>
      <c r="T31" s="54">
        <f>T30*100/S30-100</f>
        <v>-100</v>
      </c>
      <c r="U31" s="54">
        <v>0</v>
      </c>
      <c r="V31" s="56"/>
      <c r="W31" s="54">
        <f>W30*100/V30-100</f>
        <v>62.5</v>
      </c>
      <c r="X31" s="56"/>
      <c r="Y31" s="54">
        <f>Y30*100/X30-100</f>
        <v>-33.333333333333329</v>
      </c>
      <c r="Z31" s="56"/>
      <c r="AA31" s="54">
        <f>AA30*100/Z30-100</f>
        <v>-18.181818181818187</v>
      </c>
      <c r="AB31" s="57"/>
    </row>
    <row r="32" spans="1:28" ht="63" customHeight="1" x14ac:dyDescent="0.25">
      <c r="A32" s="58" t="s">
        <v>74</v>
      </c>
      <c r="B32" s="59"/>
      <c r="C32" s="59"/>
      <c r="D32" s="59">
        <f>D30*100/B30</f>
        <v>0</v>
      </c>
      <c r="E32" s="59">
        <f>E30*100/C30</f>
        <v>5.2631578947368425</v>
      </c>
      <c r="F32" s="59">
        <f>F30*100/B30</f>
        <v>0</v>
      </c>
      <c r="G32" s="60"/>
      <c r="H32" s="59">
        <f>H30*100/B30</f>
        <v>56.410256410256409</v>
      </c>
      <c r="I32" s="59">
        <f>I30*R14128/C30</f>
        <v>0</v>
      </c>
      <c r="J32" s="59">
        <f>J30*100/B30</f>
        <v>43.589743589743591</v>
      </c>
      <c r="K32" s="59">
        <f>K30*100/C30</f>
        <v>36.842105263157897</v>
      </c>
      <c r="L32" s="61"/>
      <c r="M32" s="59">
        <f>M30*100/C30</f>
        <v>31.578947368421051</v>
      </c>
      <c r="N32" s="62"/>
      <c r="O32" s="59">
        <f>O30*100/C30</f>
        <v>23.684210526315791</v>
      </c>
      <c r="P32" s="59">
        <f>P30*100/B30</f>
        <v>2.5641025641025643</v>
      </c>
      <c r="Q32" s="59">
        <f>Q30*100/C30</f>
        <v>5.2631578947368425</v>
      </c>
      <c r="R32" s="59">
        <f>R30*100/B30</f>
        <v>48.717948717948715</v>
      </c>
      <c r="S32" s="59">
        <f>S30*100/C30</f>
        <v>36.842105263157897</v>
      </c>
      <c r="T32" s="62"/>
      <c r="U32" s="59">
        <f>U30*100/C30</f>
        <v>2.6315789473684212</v>
      </c>
      <c r="V32" s="59">
        <f>V30*100/B30</f>
        <v>20.512820512820515</v>
      </c>
      <c r="W32" s="59">
        <v>35.299999999999997</v>
      </c>
      <c r="X32" s="59">
        <f>X30*100/B30</f>
        <v>15.384615384615385</v>
      </c>
      <c r="Y32" s="59">
        <f>Y30*100/C30</f>
        <v>10.526315789473685</v>
      </c>
      <c r="Z32" s="59">
        <f>Z30*100/B30</f>
        <v>28.205128205128204</v>
      </c>
      <c r="AA32" s="59">
        <f>AA30*100/C30</f>
        <v>23.684210526315791</v>
      </c>
      <c r="AB32" s="63"/>
    </row>
    <row r="33" spans="1:28" x14ac:dyDescent="0.25">
      <c r="A33" s="64"/>
      <c r="B33" s="65"/>
      <c r="C33" s="65"/>
      <c r="D33" s="65"/>
      <c r="E33" s="65"/>
      <c r="F33" s="65"/>
      <c r="G33" s="66"/>
      <c r="H33" s="65"/>
      <c r="I33" s="65"/>
      <c r="J33" s="65"/>
      <c r="K33" s="65"/>
      <c r="L33" s="67"/>
      <c r="M33" s="65"/>
      <c r="N33" s="68"/>
      <c r="O33" s="65"/>
      <c r="P33" s="65"/>
      <c r="Q33" s="65"/>
      <c r="R33" s="65"/>
      <c r="S33" s="65"/>
      <c r="T33" s="68"/>
      <c r="U33" s="65"/>
      <c r="V33" s="65"/>
      <c r="W33" s="68"/>
      <c r="X33" s="65"/>
      <c r="Y33" s="65"/>
      <c r="Z33" s="65"/>
      <c r="AA33" s="65"/>
      <c r="AB33" s="63"/>
    </row>
    <row r="34" spans="1:28" x14ac:dyDescent="0.25">
      <c r="A34" s="64"/>
      <c r="B34" s="65"/>
      <c r="C34" s="65"/>
      <c r="D34" s="65"/>
      <c r="E34" s="65"/>
      <c r="F34" s="65"/>
      <c r="G34" s="66"/>
      <c r="H34" s="65"/>
      <c r="I34" s="65"/>
      <c r="J34" s="65"/>
      <c r="K34" s="65"/>
      <c r="L34" s="67"/>
      <c r="M34" s="65"/>
      <c r="N34" s="68"/>
      <c r="O34" s="65"/>
      <c r="P34" s="65"/>
      <c r="Q34" s="65"/>
      <c r="R34" s="65"/>
      <c r="S34" s="65"/>
      <c r="T34" s="68"/>
      <c r="U34" s="65"/>
      <c r="V34" s="65"/>
      <c r="W34" s="68"/>
      <c r="X34" s="65"/>
      <c r="Y34" s="65"/>
      <c r="Z34" s="65"/>
      <c r="AA34" s="65"/>
      <c r="AB34" s="63"/>
    </row>
    <row r="35" spans="1:28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8" x14ac:dyDescent="0.25">
      <c r="A36" s="50"/>
      <c r="B36" s="50"/>
      <c r="C36" s="50"/>
      <c r="D36" s="50"/>
      <c r="E36" s="50"/>
      <c r="F36" s="50"/>
      <c r="G36" s="69"/>
      <c r="H36" s="69"/>
      <c r="I36" s="69"/>
      <c r="J36" s="70" t="s">
        <v>75</v>
      </c>
      <c r="K36" s="69"/>
      <c r="L36" s="71"/>
      <c r="M36" s="71"/>
      <c r="N36" s="71"/>
      <c r="O36" s="69"/>
      <c r="P36" s="69"/>
      <c r="Q36" s="69"/>
      <c r="R36" s="69"/>
      <c r="S36" s="69"/>
      <c r="T36" s="69"/>
      <c r="U36" s="69"/>
      <c r="V36" s="69"/>
      <c r="W36" s="69"/>
      <c r="X36" s="50"/>
      <c r="Y36" s="50"/>
      <c r="Z36" s="50"/>
      <c r="AA36" s="50"/>
    </row>
    <row r="37" spans="1:28" x14ac:dyDescent="0.25">
      <c r="G37" s="72"/>
      <c r="H37" s="72"/>
      <c r="I37" s="72"/>
      <c r="J37" s="72"/>
      <c r="K37" s="72" t="s">
        <v>78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8" x14ac:dyDescent="0.25">
      <c r="G38" s="72"/>
      <c r="H38" s="72"/>
      <c r="I38" s="72"/>
      <c r="J38" s="72"/>
      <c r="K38" s="72" t="s">
        <v>79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8" x14ac:dyDescent="0.25"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8" x14ac:dyDescent="0.25">
      <c r="G40" s="72"/>
      <c r="H40" s="72"/>
      <c r="I40" s="72"/>
      <c r="J40" s="72"/>
      <c r="K40" s="72"/>
      <c r="L40" s="72"/>
      <c r="M40" s="72" t="s">
        <v>76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8" x14ac:dyDescent="0.25">
      <c r="G41" s="72"/>
      <c r="H41" s="72"/>
      <c r="I41" s="72"/>
      <c r="J41" s="72"/>
      <c r="K41" s="72" t="s">
        <v>77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8" x14ac:dyDescent="0.25">
      <c r="G42" s="72"/>
      <c r="H42" s="72"/>
      <c r="I42" s="72"/>
      <c r="J42" s="72"/>
      <c r="K42" s="72" t="s">
        <v>80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8" spans="1:28" x14ac:dyDescent="0.25">
      <c r="A48" s="406" t="s">
        <v>89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</row>
    <row r="49" spans="1:28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8" x14ac:dyDescent="0.25">
      <c r="A50" s="384"/>
      <c r="B50" s="399" t="s">
        <v>59</v>
      </c>
      <c r="C50" s="399"/>
      <c r="D50" s="399" t="s">
        <v>60</v>
      </c>
      <c r="E50" s="399"/>
      <c r="F50" s="407" t="s">
        <v>61</v>
      </c>
      <c r="G50" s="407"/>
      <c r="H50" s="407"/>
      <c r="I50" s="407"/>
      <c r="J50" s="407"/>
      <c r="K50" s="407"/>
      <c r="L50" s="408" t="s">
        <v>62</v>
      </c>
      <c r="M50" s="409"/>
      <c r="N50" s="409"/>
      <c r="O50" s="409"/>
      <c r="P50" s="409"/>
      <c r="Q50" s="409"/>
      <c r="R50" s="409"/>
      <c r="S50" s="409"/>
      <c r="T50" s="409"/>
      <c r="U50" s="410"/>
      <c r="V50" s="395" t="s">
        <v>63</v>
      </c>
      <c r="W50" s="396"/>
      <c r="X50" s="395" t="s">
        <v>64</v>
      </c>
      <c r="Y50" s="396"/>
      <c r="Z50" s="395" t="s">
        <v>65</v>
      </c>
      <c r="AA50" s="396"/>
    </row>
    <row r="51" spans="1:28" ht="33" customHeight="1" x14ac:dyDescent="0.25">
      <c r="A51" s="384"/>
      <c r="B51" s="399"/>
      <c r="C51" s="399"/>
      <c r="D51" s="399"/>
      <c r="E51" s="399"/>
      <c r="F51" s="399" t="s">
        <v>66</v>
      </c>
      <c r="G51" s="399"/>
      <c r="H51" s="399" t="s">
        <v>67</v>
      </c>
      <c r="I51" s="399"/>
      <c r="J51" s="399" t="s">
        <v>68</v>
      </c>
      <c r="K51" s="399"/>
      <c r="L51" s="400" t="s">
        <v>69</v>
      </c>
      <c r="M51" s="401"/>
      <c r="N51" s="399" t="s">
        <v>70</v>
      </c>
      <c r="O51" s="399"/>
      <c r="P51" s="399" t="s">
        <v>71</v>
      </c>
      <c r="Q51" s="399"/>
      <c r="R51" s="399" t="s">
        <v>72</v>
      </c>
      <c r="S51" s="399"/>
      <c r="T51" s="399" t="s">
        <v>18</v>
      </c>
      <c r="U51" s="400"/>
      <c r="V51" s="397"/>
      <c r="W51" s="398"/>
      <c r="X51" s="397"/>
      <c r="Y51" s="398"/>
      <c r="Z51" s="397"/>
      <c r="AA51" s="398"/>
    </row>
    <row r="52" spans="1:28" ht="59.25" customHeight="1" x14ac:dyDescent="0.25">
      <c r="A52" s="73"/>
      <c r="B52" s="74">
        <v>2014</v>
      </c>
      <c r="C52" s="74">
        <v>2015</v>
      </c>
      <c r="D52" s="74">
        <v>2014</v>
      </c>
      <c r="E52" s="74">
        <v>2015</v>
      </c>
      <c r="F52" s="74">
        <v>2014</v>
      </c>
      <c r="G52" s="74">
        <v>2015</v>
      </c>
      <c r="H52" s="74">
        <v>2014</v>
      </c>
      <c r="I52" s="74">
        <v>2015</v>
      </c>
      <c r="J52" s="74">
        <v>2014</v>
      </c>
      <c r="K52" s="74">
        <v>2015</v>
      </c>
      <c r="L52" s="74">
        <v>2014</v>
      </c>
      <c r="M52" s="74">
        <v>2015</v>
      </c>
      <c r="N52" s="74">
        <v>2014</v>
      </c>
      <c r="O52" s="74">
        <v>2015</v>
      </c>
      <c r="P52" s="74">
        <v>2014</v>
      </c>
      <c r="Q52" s="74">
        <v>2015</v>
      </c>
      <c r="R52" s="74">
        <v>2014</v>
      </c>
      <c r="S52" s="74">
        <v>2015</v>
      </c>
      <c r="T52" s="74">
        <v>2014</v>
      </c>
      <c r="U52" s="74">
        <v>2015</v>
      </c>
      <c r="V52" s="74">
        <v>2014</v>
      </c>
      <c r="W52" s="74">
        <v>2015</v>
      </c>
      <c r="X52" s="74">
        <v>2014</v>
      </c>
      <c r="Y52" s="74">
        <v>2015</v>
      </c>
      <c r="Z52" s="74">
        <v>2014</v>
      </c>
      <c r="AA52" s="74">
        <v>2014</v>
      </c>
    </row>
    <row r="53" spans="1:28" ht="36.75" customHeight="1" x14ac:dyDescent="0.25">
      <c r="A53" s="51"/>
      <c r="B53" s="52">
        <v>61</v>
      </c>
      <c r="C53" s="52">
        <v>77</v>
      </c>
      <c r="D53" s="52">
        <v>3</v>
      </c>
      <c r="E53" s="52">
        <v>6</v>
      </c>
      <c r="F53" s="52">
        <v>2</v>
      </c>
      <c r="G53" s="52">
        <v>0</v>
      </c>
      <c r="H53" s="52">
        <v>30</v>
      </c>
      <c r="I53" s="52">
        <v>49</v>
      </c>
      <c r="J53" s="52">
        <v>29</v>
      </c>
      <c r="K53" s="52">
        <v>28</v>
      </c>
      <c r="L53" s="52">
        <v>20</v>
      </c>
      <c r="M53" s="52">
        <v>29</v>
      </c>
      <c r="N53" s="52">
        <v>5</v>
      </c>
      <c r="O53" s="52">
        <v>12</v>
      </c>
      <c r="P53" s="52">
        <v>2</v>
      </c>
      <c r="Q53" s="52">
        <v>9</v>
      </c>
      <c r="R53" s="52">
        <v>31</v>
      </c>
      <c r="S53" s="52">
        <v>26</v>
      </c>
      <c r="T53" s="52">
        <v>3</v>
      </c>
      <c r="U53" s="52">
        <v>1</v>
      </c>
      <c r="V53" s="52">
        <v>14</v>
      </c>
      <c r="W53" s="52">
        <v>35</v>
      </c>
      <c r="X53" s="52">
        <v>6</v>
      </c>
      <c r="Y53" s="52">
        <v>6</v>
      </c>
      <c r="Z53" s="52">
        <v>24</v>
      </c>
      <c r="AA53" s="52">
        <v>27</v>
      </c>
    </row>
    <row r="54" spans="1:28" ht="28.5" x14ac:dyDescent="0.25">
      <c r="A54" s="53" t="s">
        <v>73</v>
      </c>
      <c r="B54" s="54">
        <f>C53-B53</f>
        <v>16</v>
      </c>
      <c r="C54" s="54"/>
      <c r="D54" s="55"/>
      <c r="E54" s="54">
        <v>0</v>
      </c>
      <c r="F54" s="55"/>
      <c r="G54" s="54">
        <v>0</v>
      </c>
      <c r="H54" s="55"/>
      <c r="I54" s="54">
        <f>I53*100/H53-100</f>
        <v>63.333333333333343</v>
      </c>
      <c r="J54" s="55"/>
      <c r="K54" s="54">
        <v>61.5</v>
      </c>
      <c r="L54" s="56"/>
      <c r="M54" s="54">
        <f>M53*100/L53-100</f>
        <v>45</v>
      </c>
      <c r="N54" s="56"/>
      <c r="O54" s="54">
        <f>O53*100/N53-100</f>
        <v>140</v>
      </c>
      <c r="P54" s="54">
        <f>P53*100/O53-100</f>
        <v>-83.333333333333329</v>
      </c>
      <c r="Q54" s="54">
        <v>0</v>
      </c>
      <c r="R54" s="56"/>
      <c r="S54" s="54">
        <f>S53*100/R53-100</f>
        <v>-16.129032258064512</v>
      </c>
      <c r="T54" s="54">
        <f>T53*100/S53-100</f>
        <v>-88.461538461538467</v>
      </c>
      <c r="U54" s="54">
        <v>0</v>
      </c>
      <c r="V54" s="56"/>
      <c r="W54" s="54">
        <f>W53*100/V53-100</f>
        <v>150</v>
      </c>
      <c r="X54" s="56"/>
      <c r="Y54" s="54">
        <f>Y53*100/X53-100</f>
        <v>0</v>
      </c>
      <c r="Z54" s="56"/>
      <c r="AA54" s="54">
        <f>AA53*100/Z53-100</f>
        <v>12.5</v>
      </c>
      <c r="AB54" s="57"/>
    </row>
    <row r="55" spans="1:28" ht="63.75" customHeight="1" x14ac:dyDescent="0.25">
      <c r="A55" s="58" t="s">
        <v>74</v>
      </c>
      <c r="B55" s="59"/>
      <c r="C55" s="59"/>
      <c r="D55" s="59">
        <f>D53*100/B53</f>
        <v>4.918032786885246</v>
      </c>
      <c r="E55" s="59">
        <f>E53*100/C53</f>
        <v>7.7922077922077921</v>
      </c>
      <c r="F55" s="59">
        <f>F53*100/B53</f>
        <v>3.278688524590164</v>
      </c>
      <c r="G55" s="60"/>
      <c r="H55" s="59">
        <f>H53*100/B53</f>
        <v>49.180327868852459</v>
      </c>
      <c r="I55" s="59">
        <f>I53*R14151/C53</f>
        <v>0</v>
      </c>
      <c r="J55" s="59">
        <f>J53*100/B53</f>
        <v>47.540983606557376</v>
      </c>
      <c r="K55" s="59">
        <f>K53*100/C53</f>
        <v>36.363636363636367</v>
      </c>
      <c r="L55" s="61"/>
      <c r="M55" s="59">
        <f>M53*100/C53</f>
        <v>37.662337662337663</v>
      </c>
      <c r="N55" s="62"/>
      <c r="O55" s="59">
        <f>O53*100/C53</f>
        <v>15.584415584415584</v>
      </c>
      <c r="P55" s="59">
        <f>P53*100/B53</f>
        <v>3.278688524590164</v>
      </c>
      <c r="Q55" s="59">
        <f>Q53*100/C53</f>
        <v>11.688311688311689</v>
      </c>
      <c r="R55" s="59">
        <f>R53*100/B53</f>
        <v>50.819672131147541</v>
      </c>
      <c r="S55" s="59">
        <f>S53*100/C53</f>
        <v>33.766233766233768</v>
      </c>
      <c r="T55" s="62"/>
      <c r="U55" s="59">
        <f>U53*100/C53</f>
        <v>1.2987012987012987</v>
      </c>
      <c r="V55" s="59">
        <f>V53*100/B53</f>
        <v>22.950819672131146</v>
      </c>
      <c r="W55" s="59">
        <v>35.299999999999997</v>
      </c>
      <c r="X55" s="59">
        <f>X53*100/B53</f>
        <v>9.8360655737704921</v>
      </c>
      <c r="Y55" s="59">
        <f>Y53*100/C53</f>
        <v>7.7922077922077921</v>
      </c>
      <c r="Z55" s="59">
        <f>Z53*100/B53</f>
        <v>39.344262295081968</v>
      </c>
      <c r="AA55" s="59">
        <f>AA53*100/C53</f>
        <v>35.064935064935064</v>
      </c>
      <c r="AB55" s="63"/>
    </row>
    <row r="56" spans="1:28" x14ac:dyDescent="0.25">
      <c r="A56" s="64"/>
      <c r="B56" s="65"/>
      <c r="C56" s="65"/>
      <c r="D56" s="65"/>
      <c r="E56" s="65"/>
      <c r="F56" s="65"/>
      <c r="G56" s="66"/>
      <c r="H56" s="65"/>
      <c r="I56" s="65"/>
      <c r="J56" s="65"/>
      <c r="K56" s="65"/>
      <c r="L56" s="67"/>
      <c r="M56" s="65"/>
      <c r="N56" s="68"/>
      <c r="O56" s="65"/>
      <c r="P56" s="65"/>
      <c r="Q56" s="65"/>
      <c r="R56" s="65"/>
      <c r="S56" s="65"/>
      <c r="T56" s="68"/>
      <c r="U56" s="65"/>
      <c r="V56" s="65"/>
      <c r="W56" s="68"/>
      <c r="X56" s="65"/>
      <c r="Y56" s="65"/>
      <c r="Z56" s="65"/>
      <c r="AA56" s="65"/>
      <c r="AB56" s="63"/>
    </row>
    <row r="57" spans="1:28" x14ac:dyDescent="0.25">
      <c r="A57" s="64"/>
      <c r="B57" s="65"/>
      <c r="C57" s="65"/>
      <c r="D57" s="65"/>
      <c r="E57" s="65"/>
      <c r="F57" s="65"/>
      <c r="G57" s="66"/>
      <c r="H57" s="65"/>
      <c r="I57" s="65"/>
      <c r="J57" s="65"/>
      <c r="K57" s="65"/>
      <c r="L57" s="67"/>
      <c r="M57" s="65"/>
      <c r="N57" s="68"/>
      <c r="O57" s="65"/>
      <c r="P57" s="65"/>
      <c r="Q57" s="65"/>
      <c r="R57" s="65"/>
      <c r="S57" s="65"/>
      <c r="T57" s="68"/>
      <c r="U57" s="65"/>
      <c r="V57" s="65"/>
      <c r="W57" s="68"/>
      <c r="X57" s="65"/>
      <c r="Y57" s="65"/>
      <c r="Z57" s="65"/>
      <c r="AA57" s="65"/>
      <c r="AB57" s="63"/>
    </row>
    <row r="58" spans="1:28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8" x14ac:dyDescent="0.25">
      <c r="A59" s="50"/>
      <c r="B59" s="50"/>
      <c r="C59" s="50"/>
      <c r="D59" s="50"/>
      <c r="E59" s="50"/>
      <c r="F59" s="50"/>
      <c r="G59" s="69"/>
      <c r="H59" s="69"/>
      <c r="I59" s="69"/>
      <c r="J59" s="70" t="s">
        <v>75</v>
      </c>
      <c r="K59" s="69"/>
      <c r="L59" s="71"/>
      <c r="M59" s="71"/>
      <c r="N59" s="71"/>
      <c r="O59" s="69"/>
      <c r="P59" s="69"/>
      <c r="Q59" s="69"/>
      <c r="R59" s="69"/>
      <c r="S59" s="69"/>
      <c r="T59" s="69"/>
      <c r="U59" s="69"/>
      <c r="V59" s="69"/>
      <c r="W59" s="69"/>
      <c r="X59" s="50"/>
      <c r="Y59" s="50"/>
      <c r="Z59" s="50"/>
      <c r="AA59" s="50"/>
    </row>
    <row r="60" spans="1:28" x14ac:dyDescent="0.25">
      <c r="G60" s="72"/>
      <c r="H60" s="72"/>
      <c r="I60" s="72"/>
      <c r="J60" s="72"/>
      <c r="K60" s="72" t="s">
        <v>78</v>
      </c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8" x14ac:dyDescent="0.25">
      <c r="G61" s="72"/>
      <c r="H61" s="72"/>
      <c r="I61" s="72"/>
      <c r="J61" s="72"/>
      <c r="K61" s="72" t="s">
        <v>90</v>
      </c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8" x14ac:dyDescent="0.25"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8" x14ac:dyDescent="0.25">
      <c r="G63" s="72"/>
      <c r="H63" s="72"/>
      <c r="I63" s="72"/>
      <c r="J63" s="72"/>
      <c r="K63" s="72"/>
      <c r="L63" s="72"/>
      <c r="M63" s="72" t="s">
        <v>76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1:28" x14ac:dyDescent="0.25">
      <c r="G64" s="72"/>
      <c r="H64" s="72"/>
      <c r="I64" s="72"/>
      <c r="J64" s="72"/>
      <c r="K64" s="72" t="s">
        <v>77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1:28" x14ac:dyDescent="0.25">
      <c r="G65" s="72"/>
      <c r="H65" s="72"/>
      <c r="I65" s="72"/>
      <c r="J65" s="72"/>
      <c r="K65" s="72" t="s">
        <v>80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72" spans="1:28" x14ac:dyDescent="0.25">
      <c r="A72" s="406" t="s">
        <v>136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</row>
    <row r="73" spans="1:28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8" x14ac:dyDescent="0.25">
      <c r="A74" s="384"/>
      <c r="B74" s="384" t="s">
        <v>59</v>
      </c>
      <c r="C74" s="384"/>
      <c r="D74" s="384" t="s">
        <v>60</v>
      </c>
      <c r="E74" s="384"/>
      <c r="F74" s="385" t="s">
        <v>61</v>
      </c>
      <c r="G74" s="385"/>
      <c r="H74" s="385"/>
      <c r="I74" s="385"/>
      <c r="J74" s="385"/>
      <c r="K74" s="385"/>
      <c r="L74" s="386" t="s">
        <v>62</v>
      </c>
      <c r="M74" s="387"/>
      <c r="N74" s="387"/>
      <c r="O74" s="387"/>
      <c r="P74" s="387"/>
      <c r="Q74" s="387"/>
      <c r="R74" s="387"/>
      <c r="S74" s="387"/>
      <c r="T74" s="387"/>
      <c r="U74" s="388"/>
      <c r="V74" s="402" t="s">
        <v>63</v>
      </c>
      <c r="W74" s="403"/>
      <c r="X74" s="402" t="s">
        <v>64</v>
      </c>
      <c r="Y74" s="403"/>
      <c r="Z74" s="402" t="s">
        <v>65</v>
      </c>
      <c r="AA74" s="403"/>
    </row>
    <row r="75" spans="1:28" ht="42" customHeight="1" x14ac:dyDescent="0.25">
      <c r="A75" s="384"/>
      <c r="B75" s="384"/>
      <c r="C75" s="384"/>
      <c r="D75" s="384"/>
      <c r="E75" s="384"/>
      <c r="F75" s="384" t="s">
        <v>66</v>
      </c>
      <c r="G75" s="384"/>
      <c r="H75" s="384" t="s">
        <v>67</v>
      </c>
      <c r="I75" s="384"/>
      <c r="J75" s="384" t="s">
        <v>68</v>
      </c>
      <c r="K75" s="384"/>
      <c r="L75" s="393" t="s">
        <v>69</v>
      </c>
      <c r="M75" s="394"/>
      <c r="N75" s="384" t="s">
        <v>70</v>
      </c>
      <c r="O75" s="384"/>
      <c r="P75" s="384" t="s">
        <v>71</v>
      </c>
      <c r="Q75" s="384"/>
      <c r="R75" s="384" t="s">
        <v>72</v>
      </c>
      <c r="S75" s="384"/>
      <c r="T75" s="384" t="s">
        <v>18</v>
      </c>
      <c r="U75" s="393"/>
      <c r="V75" s="404"/>
      <c r="W75" s="405"/>
      <c r="X75" s="404"/>
      <c r="Y75" s="405"/>
      <c r="Z75" s="404"/>
      <c r="AA75" s="405"/>
    </row>
    <row r="76" spans="1:28" ht="47.25" customHeight="1" x14ac:dyDescent="0.25">
      <c r="A76" s="51"/>
      <c r="B76" s="51">
        <v>2014</v>
      </c>
      <c r="C76" s="51">
        <v>2015</v>
      </c>
      <c r="D76" s="51">
        <v>2014</v>
      </c>
      <c r="E76" s="51">
        <v>2015</v>
      </c>
      <c r="F76" s="51">
        <v>2014</v>
      </c>
      <c r="G76" s="51">
        <v>2015</v>
      </c>
      <c r="H76" s="51">
        <v>2014</v>
      </c>
      <c r="I76" s="51">
        <v>2015</v>
      </c>
      <c r="J76" s="51">
        <v>2014</v>
      </c>
      <c r="K76" s="51">
        <v>2015</v>
      </c>
      <c r="L76" s="51">
        <v>2014</v>
      </c>
      <c r="M76" s="51">
        <v>2015</v>
      </c>
      <c r="N76" s="51">
        <v>2014</v>
      </c>
      <c r="O76" s="51">
        <v>2015</v>
      </c>
      <c r="P76" s="51">
        <v>2014</v>
      </c>
      <c r="Q76" s="51">
        <v>2015</v>
      </c>
      <c r="R76" s="51">
        <v>2014</v>
      </c>
      <c r="S76" s="51">
        <v>2015</v>
      </c>
      <c r="T76" s="51">
        <v>2014</v>
      </c>
      <c r="U76" s="51">
        <v>2015</v>
      </c>
      <c r="V76" s="51">
        <v>2014</v>
      </c>
      <c r="W76" s="51">
        <v>2015</v>
      </c>
      <c r="X76" s="51">
        <v>2014</v>
      </c>
      <c r="Y76" s="51">
        <v>2015</v>
      </c>
      <c r="Z76" s="51">
        <v>2014</v>
      </c>
      <c r="AA76" s="51">
        <v>2015</v>
      </c>
    </row>
    <row r="77" spans="1:28" ht="41.25" customHeight="1" x14ac:dyDescent="0.25">
      <c r="A77" s="51"/>
      <c r="B77" s="52">
        <v>92</v>
      </c>
      <c r="C77" s="52">
        <v>108</v>
      </c>
      <c r="D77" s="52">
        <v>7</v>
      </c>
      <c r="E77" s="52">
        <v>7</v>
      </c>
      <c r="F77" s="52">
        <v>7</v>
      </c>
      <c r="G77" s="52">
        <v>1</v>
      </c>
      <c r="H77" s="52">
        <v>51</v>
      </c>
      <c r="I77" s="52">
        <v>67</v>
      </c>
      <c r="J77" s="52">
        <v>41</v>
      </c>
      <c r="K77" s="52">
        <v>40</v>
      </c>
      <c r="L77" s="52">
        <v>31</v>
      </c>
      <c r="M77" s="52">
        <v>40</v>
      </c>
      <c r="N77" s="52">
        <v>10</v>
      </c>
      <c r="O77" s="52">
        <v>14</v>
      </c>
      <c r="P77" s="52">
        <v>2</v>
      </c>
      <c r="Q77" s="52">
        <v>11</v>
      </c>
      <c r="R77" s="52">
        <v>40</v>
      </c>
      <c r="S77" s="52">
        <v>36</v>
      </c>
      <c r="T77" s="52">
        <v>9</v>
      </c>
      <c r="U77" s="52">
        <v>7</v>
      </c>
      <c r="V77" s="52">
        <v>20</v>
      </c>
      <c r="W77" s="52">
        <v>46</v>
      </c>
      <c r="X77" s="52">
        <v>7</v>
      </c>
      <c r="Y77" s="52">
        <v>5</v>
      </c>
      <c r="Z77" s="52">
        <v>29</v>
      </c>
      <c r="AA77" s="52">
        <v>33</v>
      </c>
    </row>
    <row r="78" spans="1:28" ht="28.5" x14ac:dyDescent="0.25">
      <c r="A78" s="53" t="s">
        <v>73</v>
      </c>
      <c r="B78" s="91">
        <f>C77-B77</f>
        <v>16</v>
      </c>
      <c r="C78" s="91"/>
      <c r="D78" s="92"/>
      <c r="E78" s="91"/>
      <c r="F78" s="92"/>
      <c r="G78" s="91"/>
      <c r="H78" s="92"/>
      <c r="I78" s="91">
        <f>I77*100/H77-100</f>
        <v>31.372549019607845</v>
      </c>
      <c r="J78" s="92"/>
      <c r="K78" s="91">
        <v>61.5</v>
      </c>
      <c r="L78" s="53"/>
      <c r="M78" s="91">
        <f>M77*100/L77-100</f>
        <v>29.032258064516128</v>
      </c>
      <c r="N78" s="53"/>
      <c r="O78" s="91"/>
      <c r="P78" s="53"/>
      <c r="Q78" s="91">
        <f>Q77*100/P77-100</f>
        <v>450</v>
      </c>
      <c r="R78" s="53"/>
      <c r="S78" s="91">
        <f>S77*100/R77-100</f>
        <v>-10</v>
      </c>
      <c r="T78" s="53"/>
      <c r="U78" s="91">
        <f>U77*100/T77-100</f>
        <v>-22.222222222222229</v>
      </c>
      <c r="V78" s="53"/>
      <c r="W78" s="93">
        <f>W77*100/V77-100</f>
        <v>130</v>
      </c>
      <c r="X78" s="53"/>
      <c r="Y78" s="91">
        <f>Y77*100/X77-100</f>
        <v>-28.571428571428569</v>
      </c>
      <c r="Z78" s="53"/>
      <c r="AA78" s="91">
        <f>AA77*100/Z77-100</f>
        <v>13.793103448275858</v>
      </c>
      <c r="AB78" s="57"/>
    </row>
    <row r="79" spans="1:28" s="99" customFormat="1" ht="48" customHeight="1" x14ac:dyDescent="0.25">
      <c r="A79" s="53" t="s">
        <v>74</v>
      </c>
      <c r="B79" s="94"/>
      <c r="C79" s="94"/>
      <c r="D79" s="94">
        <f>D77*100/B77</f>
        <v>7.6086956521739131</v>
      </c>
      <c r="E79" s="94">
        <f>E77*100/C77</f>
        <v>6.4814814814814818</v>
      </c>
      <c r="F79" s="94">
        <f>F77*100/B77</f>
        <v>7.6086956521739131</v>
      </c>
      <c r="G79" s="95"/>
      <c r="H79" s="94">
        <f>H77*100/B77</f>
        <v>55.434782608695649</v>
      </c>
      <c r="I79" s="94">
        <f>I77*100/C77</f>
        <v>62.037037037037038</v>
      </c>
      <c r="J79" s="94">
        <f>J77*100/B77</f>
        <v>44.565217391304351</v>
      </c>
      <c r="K79" s="94">
        <f>K77*100/C77</f>
        <v>37.037037037037038</v>
      </c>
      <c r="L79" s="96"/>
      <c r="M79" s="94">
        <f>M77*100/C77</f>
        <v>37.037037037037038</v>
      </c>
      <c r="N79" s="97"/>
      <c r="O79" s="94">
        <f>O77*100/C77</f>
        <v>12.962962962962964</v>
      </c>
      <c r="P79" s="94">
        <f>P77*100/B77</f>
        <v>2.1739130434782608</v>
      </c>
      <c r="Q79" s="94">
        <f>Q77*100/C77</f>
        <v>10.185185185185185</v>
      </c>
      <c r="R79" s="94">
        <f>R77*100/B77</f>
        <v>43.478260869565219</v>
      </c>
      <c r="S79" s="94">
        <f>S77*100/C77</f>
        <v>33.333333333333336</v>
      </c>
      <c r="T79" s="97"/>
      <c r="U79" s="94">
        <f>U77*100/C77</f>
        <v>6.4814814814814818</v>
      </c>
      <c r="V79" s="94">
        <f>V77*100/B77</f>
        <v>21.739130434782609</v>
      </c>
      <c r="W79" s="97">
        <f>W77*100/C77</f>
        <v>42.592592592592595</v>
      </c>
      <c r="X79" s="94">
        <f>X77*100/B77</f>
        <v>7.6086956521739131</v>
      </c>
      <c r="Y79" s="94">
        <f>Y77*100/C77</f>
        <v>4.6296296296296298</v>
      </c>
      <c r="Z79" s="94">
        <f>Z77*100/B77</f>
        <v>31.521739130434781</v>
      </c>
      <c r="AA79" s="94">
        <f>AA77*100/C77</f>
        <v>30.555555555555557</v>
      </c>
      <c r="AB79" s="98"/>
    </row>
    <row r="80" spans="1:28" x14ac:dyDescent="0.25">
      <c r="A80" s="64"/>
      <c r="B80" s="65"/>
      <c r="C80" s="65"/>
      <c r="D80" s="65"/>
      <c r="E80" s="65"/>
      <c r="F80" s="65"/>
      <c r="G80" s="66"/>
      <c r="H80" s="65"/>
      <c r="I80" s="65"/>
      <c r="J80" s="65"/>
      <c r="K80" s="65"/>
      <c r="L80" s="67"/>
      <c r="M80" s="65"/>
      <c r="N80" s="68"/>
      <c r="O80" s="65"/>
      <c r="P80" s="65"/>
      <c r="Q80" s="65"/>
      <c r="R80" s="65"/>
      <c r="S80" s="65"/>
      <c r="T80" s="68"/>
      <c r="U80" s="65"/>
      <c r="V80" s="65"/>
      <c r="W80" s="68"/>
      <c r="X80" s="65"/>
      <c r="Y80" s="65"/>
      <c r="Z80" s="65"/>
      <c r="AA80" s="65"/>
      <c r="AB80" s="63"/>
    </row>
    <row r="81" spans="1:28" x14ac:dyDescent="0.25">
      <c r="A81" s="64"/>
      <c r="B81" s="65"/>
      <c r="C81" s="65"/>
      <c r="D81" s="65"/>
      <c r="E81" s="65"/>
      <c r="F81" s="65"/>
      <c r="G81" s="66"/>
      <c r="H81" s="65"/>
      <c r="I81" s="65"/>
      <c r="J81" s="65"/>
      <c r="K81" s="65"/>
      <c r="L81" s="67"/>
      <c r="M81" s="65"/>
      <c r="N81" s="68"/>
      <c r="O81" s="65"/>
      <c r="P81" s="65"/>
      <c r="Q81" s="65"/>
      <c r="R81" s="65"/>
      <c r="S81" s="65"/>
      <c r="T81" s="68"/>
      <c r="U81" s="65"/>
      <c r="V81" s="65"/>
      <c r="W81" s="68"/>
      <c r="X81" s="65"/>
      <c r="Y81" s="65"/>
      <c r="Z81" s="65"/>
      <c r="AA81" s="65"/>
      <c r="AB81" s="63"/>
    </row>
    <row r="82" spans="1:28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pans="1:28" x14ac:dyDescent="0.25">
      <c r="A83" s="50"/>
      <c r="B83" s="50"/>
      <c r="C83" s="50"/>
      <c r="D83" s="50"/>
      <c r="E83" s="50"/>
      <c r="F83" s="50"/>
      <c r="G83" s="69"/>
      <c r="H83" s="69"/>
      <c r="I83" s="69"/>
      <c r="J83" s="70" t="s">
        <v>75</v>
      </c>
      <c r="K83" s="69"/>
      <c r="L83" s="71"/>
      <c r="M83" s="71"/>
      <c r="N83" s="71"/>
      <c r="O83" s="69"/>
      <c r="P83" s="69"/>
      <c r="Q83" s="69"/>
      <c r="R83" s="69"/>
      <c r="S83" s="69"/>
      <c r="T83" s="69"/>
      <c r="U83" s="69"/>
      <c r="V83" s="69"/>
      <c r="W83" s="69"/>
      <c r="X83" s="50"/>
      <c r="Y83" s="50"/>
      <c r="Z83" s="50"/>
      <c r="AA83" s="50"/>
    </row>
    <row r="84" spans="1:28" x14ac:dyDescent="0.25">
      <c r="G84" s="72"/>
      <c r="H84" s="72"/>
      <c r="I84" s="72"/>
      <c r="J84" s="72"/>
      <c r="K84" s="72" t="s">
        <v>133</v>
      </c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8" x14ac:dyDescent="0.25">
      <c r="G85" s="72"/>
      <c r="H85" s="72"/>
      <c r="I85" s="72"/>
      <c r="J85" s="72"/>
      <c r="K85" s="72" t="s">
        <v>134</v>
      </c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8" x14ac:dyDescent="0.25"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1:28" x14ac:dyDescent="0.25">
      <c r="G87" s="72"/>
      <c r="H87" s="72"/>
      <c r="I87" s="72"/>
      <c r="J87" s="72"/>
      <c r="K87" s="72"/>
      <c r="L87" s="72"/>
      <c r="M87" s="72" t="s">
        <v>76</v>
      </c>
      <c r="N87" s="72"/>
      <c r="O87" s="72"/>
      <c r="P87" s="72"/>
      <c r="Q87" s="72"/>
      <c r="R87" s="72"/>
      <c r="S87" s="72"/>
      <c r="T87" s="72"/>
      <c r="U87" s="72"/>
      <c r="V87" s="72"/>
      <c r="W87" s="72"/>
    </row>
    <row r="88" spans="1:28" x14ac:dyDescent="0.25">
      <c r="G88" s="72"/>
      <c r="H88" s="72"/>
      <c r="I88" s="72"/>
      <c r="J88" s="72"/>
      <c r="K88" s="72" t="s">
        <v>77</v>
      </c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</row>
    <row r="89" spans="1:28" x14ac:dyDescent="0.25">
      <c r="G89" s="72"/>
      <c r="H89" s="72"/>
      <c r="I89" s="72"/>
      <c r="J89" s="72"/>
      <c r="K89" s="72" t="s">
        <v>135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</row>
    <row r="97" spans="1:28" x14ac:dyDescent="0.25">
      <c r="A97" s="406" t="s">
        <v>239</v>
      </c>
      <c r="B97" s="406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</row>
    <row r="98" spans="1:28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</row>
    <row r="99" spans="1:28" ht="34.5" customHeight="1" x14ac:dyDescent="0.25">
      <c r="A99" s="420"/>
      <c r="B99" s="422" t="s">
        <v>59</v>
      </c>
      <c r="C99" s="423"/>
      <c r="D99" s="422" t="s">
        <v>60</v>
      </c>
      <c r="E99" s="423"/>
      <c r="F99" s="418" t="s">
        <v>61</v>
      </c>
      <c r="G99" s="426"/>
      <c r="H99" s="426"/>
      <c r="I99" s="426"/>
      <c r="J99" s="426"/>
      <c r="K99" s="419"/>
      <c r="L99" s="418" t="s">
        <v>62</v>
      </c>
      <c r="M99" s="426"/>
      <c r="N99" s="426"/>
      <c r="O99" s="426"/>
      <c r="P99" s="426"/>
      <c r="Q99" s="426"/>
      <c r="R99" s="426"/>
      <c r="S99" s="426"/>
      <c r="T99" s="426"/>
      <c r="U99" s="419"/>
      <c r="V99" s="422" t="s">
        <v>63</v>
      </c>
      <c r="W99" s="423"/>
      <c r="X99" s="422" t="s">
        <v>64</v>
      </c>
      <c r="Y99" s="423"/>
      <c r="Z99" s="422" t="s">
        <v>65</v>
      </c>
      <c r="AA99" s="423"/>
    </row>
    <row r="100" spans="1:28" ht="48.75" customHeight="1" x14ac:dyDescent="0.25">
      <c r="A100" s="421"/>
      <c r="B100" s="424"/>
      <c r="C100" s="425"/>
      <c r="D100" s="424"/>
      <c r="E100" s="425"/>
      <c r="F100" s="418" t="s">
        <v>66</v>
      </c>
      <c r="G100" s="419"/>
      <c r="H100" s="418" t="s">
        <v>67</v>
      </c>
      <c r="I100" s="419"/>
      <c r="J100" s="418" t="s">
        <v>68</v>
      </c>
      <c r="K100" s="419"/>
      <c r="L100" s="418" t="s">
        <v>69</v>
      </c>
      <c r="M100" s="419"/>
      <c r="N100" s="418" t="s">
        <v>70</v>
      </c>
      <c r="O100" s="419"/>
      <c r="P100" s="418" t="s">
        <v>71</v>
      </c>
      <c r="Q100" s="419"/>
      <c r="R100" s="418" t="s">
        <v>72</v>
      </c>
      <c r="S100" s="419"/>
      <c r="T100" s="418" t="s">
        <v>18</v>
      </c>
      <c r="U100" s="419"/>
      <c r="V100" s="424"/>
      <c r="W100" s="425"/>
      <c r="X100" s="424"/>
      <c r="Y100" s="425"/>
      <c r="Z100" s="424"/>
      <c r="AA100" s="425"/>
    </row>
    <row r="101" spans="1:28" ht="27.75" customHeight="1" x14ac:dyDescent="0.25">
      <c r="A101" s="126"/>
      <c r="B101" s="126">
        <v>2014</v>
      </c>
      <c r="C101" s="126">
        <v>2015</v>
      </c>
      <c r="D101" s="126">
        <v>2014</v>
      </c>
      <c r="E101" s="126">
        <v>2015</v>
      </c>
      <c r="F101" s="126">
        <v>2014</v>
      </c>
      <c r="G101" s="126">
        <v>2015</v>
      </c>
      <c r="H101" s="126">
        <v>2014</v>
      </c>
      <c r="I101" s="126">
        <v>2015</v>
      </c>
      <c r="J101" s="126">
        <v>2014</v>
      </c>
      <c r="K101" s="126">
        <v>2015</v>
      </c>
      <c r="L101" s="126">
        <v>2014</v>
      </c>
      <c r="M101" s="126">
        <v>2015</v>
      </c>
      <c r="N101" s="126">
        <v>2014</v>
      </c>
      <c r="O101" s="126">
        <v>2015</v>
      </c>
      <c r="P101" s="126">
        <v>2014</v>
      </c>
      <c r="Q101" s="126">
        <v>2015</v>
      </c>
      <c r="R101" s="126">
        <v>2014</v>
      </c>
      <c r="S101" s="126">
        <v>2015</v>
      </c>
      <c r="T101" s="126">
        <v>2014</v>
      </c>
      <c r="U101" s="126">
        <v>2015</v>
      </c>
      <c r="V101" s="126">
        <v>2014</v>
      </c>
      <c r="W101" s="126">
        <v>2015</v>
      </c>
      <c r="X101" s="126">
        <v>2014</v>
      </c>
      <c r="Y101" s="126">
        <v>2015</v>
      </c>
      <c r="Z101" s="126">
        <v>2014</v>
      </c>
      <c r="AA101" s="126">
        <v>2015</v>
      </c>
    </row>
    <row r="102" spans="1:28" ht="54.75" customHeight="1" x14ac:dyDescent="0.25">
      <c r="A102" s="126"/>
      <c r="B102" s="126">
        <v>126</v>
      </c>
      <c r="C102" s="126">
        <v>132</v>
      </c>
      <c r="D102" s="126">
        <v>8</v>
      </c>
      <c r="E102" s="126">
        <v>9</v>
      </c>
      <c r="F102" s="126">
        <v>9</v>
      </c>
      <c r="G102" s="126">
        <v>3</v>
      </c>
      <c r="H102" s="126">
        <v>73</v>
      </c>
      <c r="I102" s="126">
        <v>79</v>
      </c>
      <c r="J102" s="126">
        <v>53</v>
      </c>
      <c r="K102" s="126">
        <v>56</v>
      </c>
      <c r="L102" s="126">
        <v>47</v>
      </c>
      <c r="M102" s="126">
        <v>48</v>
      </c>
      <c r="N102" s="126">
        <v>1</v>
      </c>
      <c r="O102" s="126">
        <v>23</v>
      </c>
      <c r="P102" s="126">
        <v>3</v>
      </c>
      <c r="Q102" s="126">
        <v>12</v>
      </c>
      <c r="R102" s="126">
        <v>53</v>
      </c>
      <c r="S102" s="126">
        <v>44</v>
      </c>
      <c r="T102" s="126">
        <v>22</v>
      </c>
      <c r="U102" s="126">
        <v>5</v>
      </c>
      <c r="V102" s="126">
        <v>35</v>
      </c>
      <c r="W102" s="126">
        <v>51</v>
      </c>
      <c r="X102" s="126">
        <v>9</v>
      </c>
      <c r="Y102" s="126">
        <v>7</v>
      </c>
      <c r="Z102" s="126">
        <v>39</v>
      </c>
      <c r="AA102" s="126">
        <v>37</v>
      </c>
    </row>
    <row r="103" spans="1:28" ht="35.25" x14ac:dyDescent="0.25">
      <c r="A103" s="127" t="s">
        <v>73</v>
      </c>
      <c r="B103" s="128">
        <f>C102-B102</f>
        <v>6</v>
      </c>
      <c r="C103" s="128"/>
      <c r="D103" s="129"/>
      <c r="E103" s="128">
        <f>E102*100/D102-100</f>
        <v>12.5</v>
      </c>
      <c r="F103" s="129"/>
      <c r="G103" s="128">
        <f>G102*100/F102-100</f>
        <v>-66.666666666666657</v>
      </c>
      <c r="H103" s="129"/>
      <c r="I103" s="128">
        <f>I102*100/H102-100</f>
        <v>8.2191780821917746</v>
      </c>
      <c r="J103" s="129"/>
      <c r="K103" s="128">
        <v>61.5</v>
      </c>
      <c r="L103" s="127"/>
      <c r="M103" s="128">
        <f>M102*100/L102-100</f>
        <v>2.1276595744680833</v>
      </c>
      <c r="N103" s="127"/>
      <c r="O103" s="128">
        <f>O102*100/N102-100</f>
        <v>2200</v>
      </c>
      <c r="P103" s="127"/>
      <c r="Q103" s="128">
        <f>Q102*100/P102-100</f>
        <v>300</v>
      </c>
      <c r="R103" s="127"/>
      <c r="S103" s="128">
        <f>S102*100/R102-100</f>
        <v>-16.981132075471692</v>
      </c>
      <c r="T103" s="127"/>
      <c r="U103" s="128">
        <f>U102*100/T102-100</f>
        <v>-77.27272727272728</v>
      </c>
      <c r="V103" s="127"/>
      <c r="W103" s="128">
        <f>W102*100/V102-100</f>
        <v>45.714285714285722</v>
      </c>
      <c r="X103" s="127"/>
      <c r="Y103" s="128">
        <f>Y102*100/X102-100</f>
        <v>-22.222222222222229</v>
      </c>
      <c r="Z103" s="127"/>
      <c r="AA103" s="128">
        <f>AA102*100/Z102-100</f>
        <v>-5.1282051282051242</v>
      </c>
      <c r="AB103" s="57"/>
    </row>
    <row r="104" spans="1:28" ht="68.25" customHeight="1" x14ac:dyDescent="0.25">
      <c r="A104" s="130" t="s">
        <v>74</v>
      </c>
      <c r="B104" s="49"/>
      <c r="C104" s="49"/>
      <c r="D104" s="49">
        <f>D102*100/B102</f>
        <v>6.3492063492063489</v>
      </c>
      <c r="E104" s="49">
        <f>E102*100/C102</f>
        <v>6.8181818181818183</v>
      </c>
      <c r="F104" s="49">
        <f>F102*100/B102</f>
        <v>7.1428571428571432</v>
      </c>
      <c r="G104" s="49"/>
      <c r="H104" s="49">
        <f>H102*100/B102</f>
        <v>57.936507936507937</v>
      </c>
      <c r="I104" s="49">
        <f>I102*100/C102</f>
        <v>59.848484848484851</v>
      </c>
      <c r="J104" s="49">
        <f>J102*100/B102</f>
        <v>42.063492063492063</v>
      </c>
      <c r="K104" s="49">
        <f>K102*100/C102</f>
        <v>42.424242424242422</v>
      </c>
      <c r="L104" s="131"/>
      <c r="M104" s="49">
        <f>M102*100/C102</f>
        <v>36.363636363636367</v>
      </c>
      <c r="N104" s="132"/>
      <c r="O104" s="49">
        <f>O102*100/C102</f>
        <v>17.424242424242426</v>
      </c>
      <c r="P104" s="49">
        <f>P102*100/B102</f>
        <v>2.3809523809523809</v>
      </c>
      <c r="Q104" s="49">
        <f>Q102*100/C102</f>
        <v>9.0909090909090917</v>
      </c>
      <c r="R104" s="49">
        <f>R102*100/B102</f>
        <v>42.063492063492063</v>
      </c>
      <c r="S104" s="49">
        <f>S102*100/C102</f>
        <v>33.333333333333336</v>
      </c>
      <c r="T104" s="132"/>
      <c r="U104" s="49">
        <f>U102*100/C102</f>
        <v>3.7878787878787881</v>
      </c>
      <c r="V104" s="49">
        <f>V102*100/B102</f>
        <v>27.777777777777779</v>
      </c>
      <c r="W104" s="132">
        <f>W102*100/C102</f>
        <v>38.636363636363633</v>
      </c>
      <c r="X104" s="49">
        <f>X102*100/B102</f>
        <v>7.1428571428571432</v>
      </c>
      <c r="Y104" s="49">
        <f>Y102*100/C102</f>
        <v>5.3030303030303028</v>
      </c>
      <c r="Z104" s="49">
        <f>Z102*100/B102</f>
        <v>30.952380952380953</v>
      </c>
      <c r="AA104" s="49">
        <f>AA102*100/C102</f>
        <v>28.030303030303031</v>
      </c>
      <c r="AB104" s="63"/>
    </row>
    <row r="105" spans="1:28" x14ac:dyDescent="0.25">
      <c r="A105" s="133"/>
      <c r="B105" s="134"/>
      <c r="C105" s="134"/>
      <c r="D105" s="134"/>
      <c r="E105" s="134"/>
      <c r="F105" s="134"/>
      <c r="G105" s="135"/>
      <c r="H105" s="134"/>
      <c r="I105" s="134"/>
      <c r="J105" s="134"/>
      <c r="K105" s="134"/>
      <c r="L105" s="136"/>
      <c r="M105" s="134"/>
      <c r="N105" s="137"/>
      <c r="O105" s="134"/>
      <c r="P105" s="134"/>
      <c r="Q105" s="134"/>
      <c r="R105" s="134"/>
      <c r="S105" s="134"/>
      <c r="T105" s="137"/>
      <c r="U105" s="134"/>
      <c r="V105" s="134"/>
      <c r="W105" s="137"/>
      <c r="X105" s="134"/>
      <c r="Y105" s="134"/>
      <c r="Z105" s="134"/>
      <c r="AA105" s="134"/>
      <c r="AB105" s="63"/>
    </row>
    <row r="106" spans="1:28" x14ac:dyDescent="0.25">
      <c r="A106" s="133"/>
      <c r="B106" s="134"/>
      <c r="C106" s="134"/>
      <c r="D106" s="134"/>
      <c r="E106" s="134"/>
      <c r="F106" s="134"/>
      <c r="G106" s="135"/>
      <c r="H106" s="134"/>
      <c r="I106" s="134"/>
      <c r="J106" s="134"/>
      <c r="K106" s="134"/>
      <c r="L106" s="136"/>
      <c r="M106" s="134"/>
      <c r="N106" s="137"/>
      <c r="O106" s="134"/>
      <c r="P106" s="134"/>
      <c r="Q106" s="134"/>
      <c r="R106" s="134"/>
      <c r="S106" s="134"/>
      <c r="T106" s="137"/>
      <c r="U106" s="134"/>
      <c r="V106" s="134"/>
      <c r="W106" s="137"/>
      <c r="X106" s="134"/>
      <c r="Y106" s="134"/>
      <c r="Z106" s="134"/>
      <c r="AA106" s="134"/>
      <c r="AB106" s="63"/>
    </row>
    <row r="107" spans="1:28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1:28" x14ac:dyDescent="0.25">
      <c r="A108" s="50"/>
      <c r="B108" s="50"/>
      <c r="C108" s="50"/>
      <c r="D108" s="50"/>
      <c r="E108" s="50"/>
      <c r="F108" s="50"/>
      <c r="G108" s="69"/>
      <c r="H108" s="69"/>
      <c r="I108" s="69"/>
      <c r="J108" s="69" t="s">
        <v>75</v>
      </c>
      <c r="K108" s="69"/>
      <c r="L108" s="138"/>
      <c r="M108" s="138"/>
      <c r="N108" s="138"/>
      <c r="O108" s="69"/>
      <c r="P108" s="69"/>
      <c r="Q108" s="69"/>
      <c r="R108" s="69"/>
      <c r="S108" s="69"/>
      <c r="T108" s="69"/>
      <c r="U108" s="69"/>
      <c r="V108" s="69"/>
      <c r="W108" s="69"/>
      <c r="X108" s="50"/>
      <c r="Y108" s="50"/>
      <c r="Z108" s="50"/>
      <c r="AA108" s="50"/>
    </row>
    <row r="109" spans="1:28" x14ac:dyDescent="0.25">
      <c r="G109" s="72"/>
      <c r="H109" s="72"/>
      <c r="I109" s="72"/>
      <c r="J109" s="139"/>
      <c r="K109" s="139" t="s">
        <v>78</v>
      </c>
      <c r="L109" s="139"/>
      <c r="M109" s="139"/>
      <c r="N109" s="139"/>
      <c r="O109" s="139"/>
      <c r="P109" s="139"/>
      <c r="Q109" s="139"/>
      <c r="R109" s="139"/>
      <c r="S109" s="139"/>
      <c r="T109" s="72"/>
      <c r="U109" s="72"/>
      <c r="V109" s="72"/>
      <c r="W109" s="72"/>
    </row>
    <row r="110" spans="1:28" x14ac:dyDescent="0.25">
      <c r="G110" s="72"/>
      <c r="H110" s="72"/>
      <c r="I110" s="72"/>
      <c r="J110" s="139"/>
      <c r="K110" s="139" t="s">
        <v>236</v>
      </c>
      <c r="L110" s="139"/>
      <c r="M110" s="139"/>
      <c r="N110" s="139"/>
      <c r="O110" s="139"/>
      <c r="P110" s="139"/>
      <c r="Q110" s="139"/>
      <c r="R110" s="139"/>
      <c r="S110" s="139"/>
      <c r="T110" s="72"/>
      <c r="U110" s="72"/>
      <c r="V110" s="72"/>
      <c r="W110" s="72"/>
    </row>
    <row r="111" spans="1:28" x14ac:dyDescent="0.25">
      <c r="G111" s="72"/>
      <c r="H111" s="72"/>
      <c r="I111" s="72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72"/>
      <c r="U111" s="72"/>
      <c r="V111" s="72"/>
      <c r="W111" s="72"/>
    </row>
    <row r="112" spans="1:28" x14ac:dyDescent="0.25">
      <c r="G112" s="72"/>
      <c r="H112" s="72"/>
      <c r="I112" s="72"/>
      <c r="J112" s="139"/>
      <c r="K112" s="139"/>
      <c r="L112" s="139"/>
      <c r="M112" s="139" t="s">
        <v>76</v>
      </c>
      <c r="N112" s="139"/>
      <c r="O112" s="139"/>
      <c r="P112" s="139"/>
      <c r="Q112" s="139"/>
      <c r="R112" s="139"/>
      <c r="S112" s="139"/>
      <c r="T112" s="72"/>
      <c r="U112" s="72"/>
      <c r="V112" s="72"/>
      <c r="W112" s="72"/>
    </row>
    <row r="113" spans="1:27" x14ac:dyDescent="0.25">
      <c r="G113" s="72"/>
      <c r="H113" s="72"/>
      <c r="I113" s="72"/>
      <c r="J113" s="139"/>
      <c r="K113" s="139" t="s">
        <v>237</v>
      </c>
      <c r="L113" s="139"/>
      <c r="M113" s="139"/>
      <c r="N113" s="139"/>
      <c r="O113" s="139"/>
      <c r="P113" s="139"/>
      <c r="Q113" s="139"/>
      <c r="R113" s="139"/>
      <c r="S113" s="139"/>
      <c r="T113" s="72"/>
      <c r="U113" s="72"/>
      <c r="V113" s="72"/>
      <c r="W113" s="72"/>
    </row>
    <row r="114" spans="1:27" x14ac:dyDescent="0.25">
      <c r="G114" s="72"/>
      <c r="H114" s="72"/>
      <c r="I114" s="72"/>
      <c r="J114" s="139"/>
      <c r="K114" s="139" t="s">
        <v>238</v>
      </c>
      <c r="L114" s="139"/>
      <c r="M114" s="139"/>
      <c r="N114" s="139"/>
      <c r="O114" s="139"/>
      <c r="P114" s="139"/>
      <c r="Q114" s="139"/>
      <c r="R114" s="139"/>
      <c r="S114" s="139"/>
      <c r="T114" s="72"/>
      <c r="U114" s="72"/>
      <c r="V114" s="72"/>
      <c r="W114" s="72"/>
    </row>
    <row r="118" spans="1:27" ht="15.75" x14ac:dyDescent="0.25">
      <c r="E118" s="172" t="s">
        <v>268</v>
      </c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</row>
    <row r="120" spans="1:27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</row>
    <row r="121" spans="1:27" x14ac:dyDescent="0.25">
      <c r="A121" s="411"/>
      <c r="B121" s="413" t="s">
        <v>59</v>
      </c>
      <c r="C121" s="414"/>
      <c r="D121" s="413" t="s">
        <v>60</v>
      </c>
      <c r="E121" s="414"/>
      <c r="F121" s="393" t="s">
        <v>61</v>
      </c>
      <c r="G121" s="417"/>
      <c r="H121" s="417"/>
      <c r="I121" s="417"/>
      <c r="J121" s="417"/>
      <c r="K121" s="394"/>
      <c r="L121" s="393" t="s">
        <v>62</v>
      </c>
      <c r="M121" s="417"/>
      <c r="N121" s="417"/>
      <c r="O121" s="417"/>
      <c r="P121" s="417"/>
      <c r="Q121" s="417"/>
      <c r="R121" s="417"/>
      <c r="S121" s="417"/>
      <c r="T121" s="417"/>
      <c r="U121" s="394"/>
      <c r="V121" s="413" t="s">
        <v>63</v>
      </c>
      <c r="W121" s="414"/>
      <c r="X121" s="413" t="s">
        <v>64</v>
      </c>
      <c r="Y121" s="414"/>
      <c r="Z121" s="413" t="s">
        <v>65</v>
      </c>
      <c r="AA121" s="414"/>
    </row>
    <row r="122" spans="1:27" ht="42" customHeight="1" x14ac:dyDescent="0.25">
      <c r="A122" s="412"/>
      <c r="B122" s="415"/>
      <c r="C122" s="416"/>
      <c r="D122" s="415"/>
      <c r="E122" s="416"/>
      <c r="F122" s="393" t="s">
        <v>66</v>
      </c>
      <c r="G122" s="394"/>
      <c r="H122" s="393" t="s">
        <v>67</v>
      </c>
      <c r="I122" s="394"/>
      <c r="J122" s="393" t="s">
        <v>68</v>
      </c>
      <c r="K122" s="394"/>
      <c r="L122" s="393" t="s">
        <v>69</v>
      </c>
      <c r="M122" s="394"/>
      <c r="N122" s="393" t="s">
        <v>70</v>
      </c>
      <c r="O122" s="394"/>
      <c r="P122" s="393" t="s">
        <v>71</v>
      </c>
      <c r="Q122" s="394"/>
      <c r="R122" s="393" t="s">
        <v>72</v>
      </c>
      <c r="S122" s="394"/>
      <c r="T122" s="393" t="s">
        <v>18</v>
      </c>
      <c r="U122" s="394"/>
      <c r="V122" s="415"/>
      <c r="W122" s="416"/>
      <c r="X122" s="415"/>
      <c r="Y122" s="416"/>
      <c r="Z122" s="415"/>
      <c r="AA122" s="416"/>
    </row>
    <row r="123" spans="1:27" ht="45" customHeight="1" x14ac:dyDescent="0.25">
      <c r="A123" s="74"/>
      <c r="B123" s="74">
        <v>2014</v>
      </c>
      <c r="C123" s="74">
        <v>2015</v>
      </c>
      <c r="D123" s="74">
        <v>2014</v>
      </c>
      <c r="E123" s="74">
        <v>2015</v>
      </c>
      <c r="F123" s="74">
        <v>2014</v>
      </c>
      <c r="G123" s="74">
        <v>2015</v>
      </c>
      <c r="H123" s="74">
        <v>2014</v>
      </c>
      <c r="I123" s="74">
        <v>2015</v>
      </c>
      <c r="J123" s="74">
        <v>2014</v>
      </c>
      <c r="K123" s="74">
        <v>2015</v>
      </c>
      <c r="L123" s="74">
        <v>2014</v>
      </c>
      <c r="M123" s="74">
        <v>2015</v>
      </c>
      <c r="N123" s="74">
        <v>2014</v>
      </c>
      <c r="O123" s="74">
        <v>2015</v>
      </c>
      <c r="P123" s="74">
        <v>2014</v>
      </c>
      <c r="Q123" s="74">
        <v>2015</v>
      </c>
      <c r="R123" s="74">
        <v>2014</v>
      </c>
      <c r="S123" s="74">
        <v>2015</v>
      </c>
      <c r="T123" s="74">
        <v>2014</v>
      </c>
      <c r="U123" s="74">
        <v>2015</v>
      </c>
      <c r="V123" s="74">
        <v>2014</v>
      </c>
      <c r="W123" s="74">
        <v>2015</v>
      </c>
      <c r="X123" s="74">
        <v>2014</v>
      </c>
      <c r="Y123" s="74">
        <v>2015</v>
      </c>
      <c r="Z123" s="74">
        <v>2014</v>
      </c>
      <c r="AA123" s="74">
        <v>2015</v>
      </c>
    </row>
    <row r="124" spans="1:27" ht="28.5" customHeight="1" x14ac:dyDescent="0.25">
      <c r="A124" s="52"/>
      <c r="B124" s="52">
        <v>184</v>
      </c>
      <c r="C124" s="52">
        <v>173</v>
      </c>
      <c r="D124" s="52">
        <v>18</v>
      </c>
      <c r="E124" s="52">
        <v>9</v>
      </c>
      <c r="F124" s="52">
        <v>16</v>
      </c>
      <c r="G124" s="52">
        <v>5</v>
      </c>
      <c r="H124" s="52">
        <v>100</v>
      </c>
      <c r="I124" s="52">
        <v>98</v>
      </c>
      <c r="J124" s="52">
        <v>84</v>
      </c>
      <c r="K124" s="52">
        <v>75</v>
      </c>
      <c r="L124" s="52">
        <v>65</v>
      </c>
      <c r="M124" s="52">
        <v>63</v>
      </c>
      <c r="N124" s="52">
        <v>19</v>
      </c>
      <c r="O124" s="52">
        <v>31</v>
      </c>
      <c r="P124" s="52">
        <v>7</v>
      </c>
      <c r="Q124" s="52">
        <v>17</v>
      </c>
      <c r="R124" s="52">
        <v>70</v>
      </c>
      <c r="S124" s="52">
        <v>56</v>
      </c>
      <c r="T124" s="52">
        <v>23</v>
      </c>
      <c r="U124" s="52">
        <v>6</v>
      </c>
      <c r="V124" s="52">
        <v>46</v>
      </c>
      <c r="W124" s="52">
        <v>66</v>
      </c>
      <c r="X124" s="52">
        <v>12</v>
      </c>
      <c r="Y124" s="52">
        <v>9</v>
      </c>
      <c r="Z124" s="52">
        <v>58</v>
      </c>
      <c r="AA124" s="52">
        <v>43</v>
      </c>
    </row>
    <row r="125" spans="1:27" ht="24" customHeight="1" x14ac:dyDescent="0.25">
      <c r="A125" s="56"/>
      <c r="B125" s="54">
        <f>C124-B124</f>
        <v>-11</v>
      </c>
      <c r="C125" s="54"/>
      <c r="D125" s="55"/>
      <c r="E125" s="54"/>
      <c r="F125" s="55"/>
      <c r="G125" s="54"/>
      <c r="H125" s="55"/>
      <c r="I125" s="178">
        <f>I124*100/H124-100</f>
        <v>-2</v>
      </c>
      <c r="J125" s="55"/>
      <c r="K125" s="54">
        <v>61.5</v>
      </c>
      <c r="L125" s="56"/>
      <c r="M125" s="178">
        <f>M124*100/L124-100</f>
        <v>-3.0769230769230802</v>
      </c>
      <c r="N125" s="56"/>
      <c r="O125" s="54"/>
      <c r="P125" s="56"/>
      <c r="Q125" s="54">
        <f>Q124*100/P124-100</f>
        <v>142.85714285714286</v>
      </c>
      <c r="R125" s="56"/>
      <c r="S125" s="178">
        <f>S124*100/R124-100</f>
        <v>-20</v>
      </c>
      <c r="T125" s="56"/>
      <c r="U125" s="54">
        <f>U124*100/T124-100</f>
        <v>-73.913043478260875</v>
      </c>
      <c r="V125" s="56"/>
      <c r="W125" s="54">
        <f>W124*100/V124-100</f>
        <v>43.478260869565219</v>
      </c>
      <c r="X125" s="56"/>
      <c r="Y125" s="54">
        <f>Y124*100/X124-100</f>
        <v>-25</v>
      </c>
      <c r="Z125" s="56"/>
      <c r="AA125" s="54">
        <f>AA124*100/Z124-100</f>
        <v>-25.862068965517238</v>
      </c>
    </row>
    <row r="126" spans="1:27" ht="48" customHeight="1" x14ac:dyDescent="0.25">
      <c r="A126" s="177" t="s">
        <v>74</v>
      </c>
      <c r="B126" s="59"/>
      <c r="C126" s="59"/>
      <c r="D126" s="59">
        <f>D124*100/B124</f>
        <v>9.7826086956521738</v>
      </c>
      <c r="E126" s="59">
        <f>E124*100/C124</f>
        <v>5.202312138728324</v>
      </c>
      <c r="F126" s="59">
        <f>F124*100/B124</f>
        <v>8.695652173913043</v>
      </c>
      <c r="G126" s="60"/>
      <c r="H126" s="59">
        <f>H124*100/B124</f>
        <v>54.347826086956523</v>
      </c>
      <c r="I126" s="59">
        <f>I124*100/C124</f>
        <v>56.647398843930638</v>
      </c>
      <c r="J126" s="59">
        <f>J124*100/B124</f>
        <v>45.652173913043477</v>
      </c>
      <c r="K126" s="59">
        <f>K124*100/C124</f>
        <v>43.352601156069362</v>
      </c>
      <c r="L126" s="61"/>
      <c r="M126" s="59">
        <f>M124*100/C124</f>
        <v>36.416184971098268</v>
      </c>
      <c r="N126" s="62"/>
      <c r="O126" s="59">
        <f>O124*100/C124</f>
        <v>17.919075144508671</v>
      </c>
      <c r="P126" s="59">
        <f>P124*100/B124</f>
        <v>3.8043478260869565</v>
      </c>
      <c r="Q126" s="59">
        <f>Q124*100/C124</f>
        <v>9.8265895953757223</v>
      </c>
      <c r="R126" s="59">
        <f>R124*100/B124</f>
        <v>38.043478260869563</v>
      </c>
      <c r="S126" s="59">
        <f>S124*100/C124</f>
        <v>32.369942196531795</v>
      </c>
      <c r="T126" s="62"/>
      <c r="U126" s="59">
        <f>U124*100/C124</f>
        <v>3.4682080924855492</v>
      </c>
      <c r="V126" s="59">
        <f>V124*100/B124</f>
        <v>25</v>
      </c>
      <c r="W126" s="59">
        <f>W124*100/C124</f>
        <v>38.150289017341038</v>
      </c>
      <c r="X126" s="59">
        <f>X124*100/B124</f>
        <v>6.5217391304347823</v>
      </c>
      <c r="Y126" s="59">
        <f>Y124*100/C124</f>
        <v>5.202312138728324</v>
      </c>
      <c r="Z126" s="59">
        <f>Z124*100/B124</f>
        <v>31.521739130434781</v>
      </c>
      <c r="AA126" s="59">
        <f>AA124*100/C124</f>
        <v>24.855491329479769</v>
      </c>
    </row>
    <row r="127" spans="1:27" x14ac:dyDescent="0.25">
      <c r="A127" s="64"/>
      <c r="B127" s="65"/>
      <c r="C127" s="65"/>
      <c r="D127" s="65"/>
      <c r="E127" s="65"/>
      <c r="F127" s="65"/>
      <c r="G127" s="66"/>
      <c r="H127" s="65"/>
      <c r="I127" s="65"/>
      <c r="J127" s="65"/>
      <c r="K127" s="65"/>
      <c r="L127" s="67"/>
      <c r="M127" s="65"/>
      <c r="N127" s="68"/>
      <c r="O127" s="65"/>
      <c r="P127" s="65"/>
      <c r="Q127" s="65"/>
      <c r="R127" s="65"/>
      <c r="S127" s="65"/>
      <c r="T127" s="68"/>
      <c r="U127" s="65"/>
      <c r="V127" s="65"/>
      <c r="W127" s="68"/>
      <c r="X127" s="65"/>
      <c r="Y127" s="65"/>
      <c r="Z127" s="65"/>
      <c r="AA127" s="65"/>
    </row>
    <row r="128" spans="1:27" x14ac:dyDescent="0.25">
      <c r="A128" s="64"/>
      <c r="B128" s="65"/>
      <c r="C128" s="65"/>
      <c r="D128" s="65"/>
      <c r="E128" s="65"/>
      <c r="F128" s="65"/>
      <c r="G128" s="66"/>
      <c r="H128" s="65"/>
      <c r="I128" s="65"/>
      <c r="J128" s="65"/>
      <c r="K128" s="65"/>
      <c r="L128" s="67"/>
      <c r="M128" s="65"/>
      <c r="N128" s="68"/>
      <c r="O128" s="65"/>
      <c r="P128" s="65"/>
      <c r="Q128" s="65"/>
      <c r="R128" s="65"/>
      <c r="S128" s="65"/>
      <c r="T128" s="68"/>
      <c r="U128" s="65"/>
      <c r="V128" s="65"/>
      <c r="W128" s="68"/>
      <c r="X128" s="65"/>
      <c r="Y128" s="65"/>
      <c r="Z128" s="65"/>
      <c r="AA128" s="65"/>
    </row>
    <row r="129" spans="1:27" x14ac:dyDescent="0.25">
      <c r="A129" s="50"/>
      <c r="B129" s="50"/>
      <c r="C129" s="50"/>
      <c r="D129" s="50"/>
      <c r="E129" s="50"/>
      <c r="F129" s="50"/>
      <c r="G129" s="50"/>
      <c r="H129" s="69"/>
      <c r="I129" s="69"/>
      <c r="J129" s="138"/>
      <c r="K129" s="69"/>
      <c r="L129" s="69" t="s">
        <v>265</v>
      </c>
      <c r="M129" s="69"/>
      <c r="N129" s="69"/>
      <c r="O129" s="69"/>
      <c r="P129" s="69"/>
      <c r="Q129" s="69"/>
      <c r="R129" s="69"/>
      <c r="S129" s="69"/>
      <c r="T129" s="50"/>
      <c r="U129" s="50"/>
      <c r="V129" s="50"/>
      <c r="W129" s="50"/>
      <c r="X129" s="50"/>
      <c r="Y129" s="50"/>
      <c r="Z129" s="50"/>
      <c r="AA129" s="50"/>
    </row>
    <row r="130" spans="1:27" x14ac:dyDescent="0.25">
      <c r="A130" s="50"/>
      <c r="B130" s="50"/>
      <c r="C130" s="50"/>
      <c r="D130" s="50"/>
      <c r="E130" s="50"/>
      <c r="F130" s="50"/>
      <c r="G130" s="69"/>
      <c r="H130" s="69"/>
      <c r="I130" s="174" t="s">
        <v>78</v>
      </c>
      <c r="J130" s="174"/>
      <c r="K130" s="174"/>
      <c r="L130" s="174"/>
      <c r="M130" s="174"/>
      <c r="N130" s="174"/>
      <c r="O130" s="174"/>
      <c r="P130" s="174"/>
      <c r="Q130" s="174"/>
      <c r="R130" s="175"/>
      <c r="S130" s="72"/>
      <c r="T130" s="69"/>
      <c r="U130" s="69"/>
      <c r="V130" s="69"/>
      <c r="W130" s="69"/>
      <c r="X130" s="50"/>
      <c r="Y130" s="50"/>
      <c r="Z130" s="50"/>
      <c r="AA130" s="50"/>
    </row>
    <row r="131" spans="1:27" x14ac:dyDescent="0.25">
      <c r="G131" s="72"/>
      <c r="H131" s="175"/>
      <c r="I131" s="174" t="s">
        <v>269</v>
      </c>
      <c r="J131" s="174"/>
      <c r="K131" s="174"/>
      <c r="L131" s="174"/>
      <c r="M131" s="174"/>
      <c r="N131" s="174"/>
      <c r="O131" s="174"/>
      <c r="P131" s="174"/>
      <c r="Q131" s="174"/>
      <c r="R131" s="175"/>
      <c r="S131" s="72"/>
      <c r="T131" s="72"/>
      <c r="U131" s="72"/>
      <c r="V131" s="72"/>
      <c r="W131" s="72"/>
    </row>
    <row r="132" spans="1:27" x14ac:dyDescent="0.25">
      <c r="G132" s="72"/>
      <c r="H132" s="175"/>
      <c r="I132" s="174"/>
      <c r="J132" s="174"/>
      <c r="K132" s="174"/>
      <c r="L132" s="174"/>
      <c r="M132" s="174"/>
      <c r="N132" s="174"/>
      <c r="O132" s="174"/>
      <c r="P132" s="174"/>
      <c r="Q132" s="174"/>
      <c r="R132" s="175"/>
      <c r="S132" s="72"/>
      <c r="T132" s="72"/>
      <c r="U132" s="72"/>
      <c r="V132" s="72"/>
      <c r="W132" s="72"/>
    </row>
    <row r="133" spans="1:27" x14ac:dyDescent="0.25">
      <c r="G133" s="72"/>
      <c r="H133" s="175"/>
      <c r="I133" s="174"/>
      <c r="J133" s="174"/>
      <c r="K133" s="176" t="s">
        <v>266</v>
      </c>
      <c r="L133" s="174"/>
      <c r="M133" s="174"/>
      <c r="N133" s="174"/>
      <c r="O133" s="174"/>
      <c r="P133" s="174"/>
      <c r="Q133" s="174"/>
      <c r="R133" s="175"/>
      <c r="S133" s="72"/>
      <c r="T133" s="72"/>
      <c r="U133" s="72"/>
      <c r="V133" s="72"/>
      <c r="W133" s="72"/>
    </row>
    <row r="134" spans="1:27" x14ac:dyDescent="0.25">
      <c r="G134" s="72"/>
      <c r="H134" s="175"/>
      <c r="I134" s="174" t="s">
        <v>77</v>
      </c>
      <c r="J134" s="174"/>
      <c r="K134" s="174"/>
      <c r="L134" s="174"/>
      <c r="M134" s="174"/>
      <c r="N134" s="174"/>
      <c r="O134" s="174"/>
      <c r="P134" s="174"/>
      <c r="Q134" s="174"/>
      <c r="R134" s="175"/>
      <c r="S134" s="72"/>
      <c r="T134" s="72"/>
      <c r="U134" s="72"/>
      <c r="V134" s="72"/>
      <c r="W134" s="72"/>
    </row>
    <row r="135" spans="1:27" x14ac:dyDescent="0.25">
      <c r="G135" s="72"/>
      <c r="H135" s="175"/>
      <c r="I135" s="174" t="s">
        <v>267</v>
      </c>
      <c r="J135" s="174"/>
      <c r="K135" s="174"/>
      <c r="L135" s="174"/>
      <c r="M135" s="174"/>
      <c r="N135" s="174"/>
      <c r="O135" s="174"/>
      <c r="P135" s="174"/>
      <c r="Q135" s="174"/>
      <c r="R135" s="175"/>
      <c r="S135" s="72"/>
      <c r="T135" s="72"/>
      <c r="U135" s="72"/>
      <c r="V135" s="72"/>
      <c r="W135" s="72"/>
    </row>
    <row r="136" spans="1:27" x14ac:dyDescent="0.25">
      <c r="G136" s="72"/>
      <c r="H136" s="175"/>
      <c r="I136" s="174"/>
      <c r="J136" s="174"/>
      <c r="K136" s="174"/>
      <c r="L136" s="174"/>
      <c r="M136" s="174"/>
      <c r="N136" s="174"/>
      <c r="O136" s="174"/>
      <c r="P136" s="174"/>
      <c r="Q136" s="174"/>
      <c r="R136" s="175"/>
      <c r="T136" s="72"/>
      <c r="U136" s="72"/>
      <c r="V136" s="72"/>
      <c r="W136" s="72"/>
    </row>
    <row r="137" spans="1:27" x14ac:dyDescent="0.25">
      <c r="G137" s="72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72"/>
      <c r="T137" s="72"/>
      <c r="U137" s="72"/>
      <c r="V137" s="72"/>
      <c r="W137" s="72"/>
    </row>
    <row r="144" spans="1:27" x14ac:dyDescent="0.25">
      <c r="E144" s="172" t="s">
        <v>271</v>
      </c>
    </row>
    <row r="145" spans="1:27" x14ac:dyDescent="0.25">
      <c r="E145" s="172"/>
    </row>
    <row r="146" spans="1:27" ht="15" customHeight="1" x14ac:dyDescent="0.25">
      <c r="A146" s="411"/>
      <c r="B146" s="413" t="s">
        <v>59</v>
      </c>
      <c r="C146" s="414"/>
      <c r="D146" s="413" t="s">
        <v>60</v>
      </c>
      <c r="E146" s="414"/>
      <c r="F146" s="386" t="s">
        <v>61</v>
      </c>
      <c r="G146" s="387"/>
      <c r="H146" s="387"/>
      <c r="I146" s="387"/>
      <c r="J146" s="387"/>
      <c r="K146" s="388"/>
      <c r="L146" s="386" t="s">
        <v>62</v>
      </c>
      <c r="M146" s="387"/>
      <c r="N146" s="387"/>
      <c r="O146" s="387"/>
      <c r="P146" s="387"/>
      <c r="Q146" s="387"/>
      <c r="R146" s="387"/>
      <c r="S146" s="387"/>
      <c r="T146" s="387"/>
      <c r="U146" s="388"/>
      <c r="V146" s="389" t="s">
        <v>63</v>
      </c>
      <c r="W146" s="390"/>
      <c r="X146" s="389" t="s">
        <v>64</v>
      </c>
      <c r="Y146" s="390"/>
      <c r="Z146" s="389" t="s">
        <v>65</v>
      </c>
      <c r="AA146" s="390"/>
    </row>
    <row r="147" spans="1:27" ht="27.75" customHeight="1" x14ac:dyDescent="0.25">
      <c r="A147" s="412"/>
      <c r="B147" s="415"/>
      <c r="C147" s="416"/>
      <c r="D147" s="415"/>
      <c r="E147" s="416"/>
      <c r="F147" s="393" t="s">
        <v>66</v>
      </c>
      <c r="G147" s="394"/>
      <c r="H147" s="393" t="s">
        <v>67</v>
      </c>
      <c r="I147" s="394"/>
      <c r="J147" s="393" t="s">
        <v>68</v>
      </c>
      <c r="K147" s="394"/>
      <c r="L147" s="393" t="s">
        <v>69</v>
      </c>
      <c r="M147" s="394"/>
      <c r="N147" s="393" t="s">
        <v>70</v>
      </c>
      <c r="O147" s="394"/>
      <c r="P147" s="393" t="s">
        <v>71</v>
      </c>
      <c r="Q147" s="394"/>
      <c r="R147" s="393" t="s">
        <v>72</v>
      </c>
      <c r="S147" s="394"/>
      <c r="T147" s="393" t="s">
        <v>18</v>
      </c>
      <c r="U147" s="394"/>
      <c r="V147" s="391"/>
      <c r="W147" s="392"/>
      <c r="X147" s="391"/>
      <c r="Y147" s="392"/>
      <c r="Z147" s="391"/>
      <c r="AA147" s="392"/>
    </row>
    <row r="148" spans="1:27" ht="34.5" customHeight="1" x14ac:dyDescent="0.25">
      <c r="A148" s="73"/>
      <c r="B148" s="73">
        <v>2014</v>
      </c>
      <c r="C148" s="73">
        <v>2015</v>
      </c>
      <c r="D148" s="73">
        <v>2014</v>
      </c>
      <c r="E148" s="73">
        <v>2015</v>
      </c>
      <c r="F148" s="73">
        <v>2014</v>
      </c>
      <c r="G148" s="73">
        <v>2015</v>
      </c>
      <c r="H148" s="73">
        <v>2014</v>
      </c>
      <c r="I148" s="73">
        <v>2015</v>
      </c>
      <c r="J148" s="73">
        <v>2014</v>
      </c>
      <c r="K148" s="73">
        <v>2015</v>
      </c>
      <c r="L148" s="73">
        <v>2014</v>
      </c>
      <c r="M148" s="73">
        <v>2015</v>
      </c>
      <c r="N148" s="73">
        <v>2014</v>
      </c>
      <c r="O148" s="73">
        <v>2015</v>
      </c>
      <c r="P148" s="73">
        <v>2014</v>
      </c>
      <c r="Q148" s="73">
        <v>2015</v>
      </c>
      <c r="R148" s="73">
        <v>2014</v>
      </c>
      <c r="S148" s="73">
        <v>2015</v>
      </c>
      <c r="T148" s="73">
        <v>2014</v>
      </c>
      <c r="U148" s="73">
        <v>2015</v>
      </c>
      <c r="V148" s="73">
        <v>2014</v>
      </c>
      <c r="W148" s="73">
        <v>2015</v>
      </c>
      <c r="X148" s="73">
        <v>2014</v>
      </c>
      <c r="Y148" s="73">
        <v>2015</v>
      </c>
      <c r="Z148" s="73">
        <v>2014</v>
      </c>
      <c r="AA148" s="73">
        <v>2015</v>
      </c>
    </row>
    <row r="149" spans="1:27" ht="29.25" customHeight="1" x14ac:dyDescent="0.25">
      <c r="A149" s="52"/>
      <c r="B149" s="52">
        <v>215</v>
      </c>
      <c r="C149" s="52">
        <v>196</v>
      </c>
      <c r="D149" s="52">
        <v>19</v>
      </c>
      <c r="E149" s="52">
        <v>12</v>
      </c>
      <c r="F149" s="52">
        <v>16</v>
      </c>
      <c r="G149" s="52">
        <v>6</v>
      </c>
      <c r="H149" s="52">
        <v>115</v>
      </c>
      <c r="I149" s="52">
        <v>109</v>
      </c>
      <c r="J149" s="52">
        <v>100</v>
      </c>
      <c r="K149" s="52">
        <v>87</v>
      </c>
      <c r="L149" s="52">
        <v>68</v>
      </c>
      <c r="M149" s="52">
        <v>72</v>
      </c>
      <c r="N149" s="52">
        <v>27</v>
      </c>
      <c r="O149" s="52">
        <v>10</v>
      </c>
      <c r="P149" s="52">
        <v>8</v>
      </c>
      <c r="Q149" s="52">
        <v>16</v>
      </c>
      <c r="R149" s="52">
        <v>84</v>
      </c>
      <c r="S149" s="52">
        <v>62</v>
      </c>
      <c r="T149" s="52">
        <v>28</v>
      </c>
      <c r="U149" s="52">
        <v>36</v>
      </c>
      <c r="V149" s="52">
        <v>56</v>
      </c>
      <c r="W149" s="52">
        <v>73</v>
      </c>
      <c r="X149" s="52">
        <v>13</v>
      </c>
      <c r="Y149" s="52">
        <v>9</v>
      </c>
      <c r="Z149" s="52">
        <v>59</v>
      </c>
      <c r="AA149" s="52">
        <v>46</v>
      </c>
    </row>
    <row r="150" spans="1:27" ht="15.75" customHeight="1" x14ac:dyDescent="0.25">
      <c r="A150" s="53"/>
      <c r="B150" s="91">
        <f>C149-B149</f>
        <v>-19</v>
      </c>
      <c r="C150" s="91">
        <f>C149*100/B149-100</f>
        <v>-8.8372093023255758</v>
      </c>
      <c r="D150" s="92"/>
      <c r="E150" s="91">
        <f>E149*100/D149-100</f>
        <v>-36.842105263157897</v>
      </c>
      <c r="F150" s="92"/>
      <c r="G150" s="91">
        <f>G149*100/F149-100</f>
        <v>-62.5</v>
      </c>
      <c r="H150" s="92"/>
      <c r="I150" s="91">
        <f>I149*100/H149-100</f>
        <v>-5.2173913043478279</v>
      </c>
      <c r="J150" s="92"/>
      <c r="K150" s="91">
        <v>61.5</v>
      </c>
      <c r="L150" s="53"/>
      <c r="M150" s="91">
        <f>M149*100/L149-100</f>
        <v>5.8823529411764639</v>
      </c>
      <c r="N150" s="53"/>
      <c r="O150" s="91">
        <f>O149*100/N149-100</f>
        <v>-62.962962962962962</v>
      </c>
      <c r="P150" s="53"/>
      <c r="Q150" s="91">
        <f>Q149*100/P149-100</f>
        <v>100</v>
      </c>
      <c r="R150" s="53"/>
      <c r="S150" s="91">
        <f>S149*100/R149-100</f>
        <v>-26.19047619047619</v>
      </c>
      <c r="T150" s="53"/>
      <c r="U150" s="91">
        <f>U149*100/T149-100</f>
        <v>28.571428571428584</v>
      </c>
      <c r="V150" s="53"/>
      <c r="W150" s="91">
        <f>W149*100/V149-100</f>
        <v>30.357142857142861</v>
      </c>
      <c r="X150" s="53"/>
      <c r="Y150" s="91">
        <f>Y149*100/X149-100</f>
        <v>-30.769230769230774</v>
      </c>
      <c r="Z150" s="53"/>
      <c r="AA150" s="91">
        <f>AA149*100/Z149-100</f>
        <v>-22.033898305084747</v>
      </c>
    </row>
    <row r="151" spans="1:27" ht="47.25" x14ac:dyDescent="0.25">
      <c r="A151" s="58" t="s">
        <v>74</v>
      </c>
      <c r="B151" s="184"/>
      <c r="C151" s="184"/>
      <c r="D151" s="184">
        <f>D149*100/B149</f>
        <v>8.8372093023255811</v>
      </c>
      <c r="E151" s="184">
        <f>E149*100/C149</f>
        <v>6.1224489795918364</v>
      </c>
      <c r="F151" s="184">
        <f>F149*100/B149</f>
        <v>7.441860465116279</v>
      </c>
      <c r="G151" s="185"/>
      <c r="H151" s="184">
        <f>H149*100/B149</f>
        <v>53.488372093023258</v>
      </c>
      <c r="I151" s="184">
        <f>I149*100/C149</f>
        <v>55.612244897959187</v>
      </c>
      <c r="J151" s="184">
        <f>J149*100/B149</f>
        <v>46.511627906976742</v>
      </c>
      <c r="K151" s="184">
        <f>K149*100/C149</f>
        <v>44.387755102040813</v>
      </c>
      <c r="L151" s="186"/>
      <c r="M151" s="184">
        <f>M149*100/C149</f>
        <v>36.734693877551024</v>
      </c>
      <c r="N151" s="187"/>
      <c r="O151" s="184">
        <f>O149*100/C149</f>
        <v>5.1020408163265305</v>
      </c>
      <c r="P151" s="184">
        <f>P149*100/B149</f>
        <v>3.7209302325581395</v>
      </c>
      <c r="Q151" s="184">
        <f>Q149*100/C149</f>
        <v>8.1632653061224492</v>
      </c>
      <c r="R151" s="184">
        <f>R149*100/B149</f>
        <v>39.069767441860463</v>
      </c>
      <c r="S151" s="184">
        <f>S149*100/C149</f>
        <v>31.632653061224488</v>
      </c>
      <c r="T151" s="187"/>
      <c r="U151" s="184">
        <f>U149*100/C149</f>
        <v>18.367346938775512</v>
      </c>
      <c r="V151" s="184">
        <f>V149*100/B149</f>
        <v>26.046511627906977</v>
      </c>
      <c r="W151" s="184">
        <f>W149*100/C149</f>
        <v>37.244897959183675</v>
      </c>
      <c r="X151" s="184">
        <f>X149*100/B149</f>
        <v>6.0465116279069768</v>
      </c>
      <c r="Y151" s="184">
        <f>Y149*100/C149</f>
        <v>4.591836734693878</v>
      </c>
      <c r="Z151" s="184">
        <f>Z149*100/B149</f>
        <v>27.441860465116278</v>
      </c>
      <c r="AA151" s="184">
        <f>AA149*100/C149</f>
        <v>23.469387755102041</v>
      </c>
    </row>
    <row r="152" spans="1:27" x14ac:dyDescent="0.25">
      <c r="A152" s="64"/>
      <c r="B152" s="65"/>
      <c r="C152" s="65"/>
      <c r="D152" s="65"/>
      <c r="E152" s="65"/>
      <c r="F152" s="65"/>
      <c r="G152" s="66"/>
      <c r="H152" s="65"/>
      <c r="I152" s="65"/>
      <c r="J152" s="65"/>
      <c r="K152" s="65"/>
      <c r="L152" s="67"/>
      <c r="M152" s="65"/>
      <c r="N152" s="68"/>
      <c r="O152" s="65"/>
      <c r="P152" s="65"/>
      <c r="Q152" s="65"/>
      <c r="R152" s="65"/>
      <c r="S152" s="65"/>
      <c r="T152" s="68"/>
      <c r="U152" s="65"/>
      <c r="V152" s="65"/>
      <c r="W152" s="68"/>
      <c r="X152" s="65"/>
      <c r="Y152" s="65"/>
      <c r="Z152" s="65"/>
      <c r="AA152" s="65"/>
    </row>
    <row r="153" spans="1:27" x14ac:dyDescent="0.25">
      <c r="A153" s="64"/>
      <c r="B153" s="65"/>
      <c r="C153" s="65"/>
      <c r="D153" s="65"/>
      <c r="E153" s="65"/>
      <c r="F153" s="65"/>
      <c r="G153" s="66"/>
      <c r="H153" s="65"/>
      <c r="I153" s="69"/>
      <c r="J153" s="69"/>
      <c r="K153" s="138"/>
      <c r="L153" s="69"/>
      <c r="M153" s="69" t="s">
        <v>265</v>
      </c>
      <c r="N153" s="69"/>
      <c r="O153" s="69"/>
      <c r="P153" s="69"/>
      <c r="Q153" s="69"/>
      <c r="R153" s="69"/>
      <c r="S153" s="65"/>
      <c r="T153" s="68"/>
      <c r="U153" s="65"/>
      <c r="V153" s="65"/>
      <c r="W153" s="68"/>
      <c r="X153" s="65"/>
      <c r="Y153" s="65"/>
      <c r="Z153" s="65"/>
      <c r="AA153" s="65"/>
    </row>
    <row r="154" spans="1:27" x14ac:dyDescent="0.25">
      <c r="A154" s="50"/>
      <c r="B154" s="50"/>
      <c r="C154" s="50"/>
      <c r="D154" s="50"/>
      <c r="E154" s="50"/>
      <c r="F154" s="50"/>
      <c r="G154" s="50"/>
      <c r="H154" s="50"/>
      <c r="I154" s="69"/>
      <c r="J154" s="174" t="s">
        <v>78</v>
      </c>
      <c r="K154" s="174"/>
      <c r="L154" s="174"/>
      <c r="M154" s="174"/>
      <c r="N154" s="174"/>
      <c r="O154" s="174"/>
      <c r="P154" s="174"/>
      <c r="Q154" s="174"/>
      <c r="R154" s="174"/>
      <c r="S154" s="50"/>
      <c r="T154" s="50"/>
      <c r="U154" s="50"/>
      <c r="V154" s="50"/>
      <c r="W154" s="50"/>
      <c r="X154" s="50"/>
      <c r="Y154" s="50"/>
      <c r="Z154" s="50"/>
      <c r="AA154" s="50"/>
    </row>
    <row r="155" spans="1:27" x14ac:dyDescent="0.25">
      <c r="G155" s="72"/>
      <c r="H155" s="72"/>
      <c r="I155" s="175"/>
      <c r="J155" s="174" t="s">
        <v>273</v>
      </c>
      <c r="K155" s="174"/>
      <c r="L155" s="174"/>
      <c r="M155" s="174"/>
      <c r="N155" s="174"/>
      <c r="O155" s="174"/>
      <c r="P155" s="174"/>
      <c r="Q155" s="174"/>
      <c r="R155" s="174"/>
      <c r="S155" s="72"/>
      <c r="T155" s="72"/>
      <c r="U155" s="72"/>
      <c r="V155" s="72"/>
      <c r="W155" s="72"/>
    </row>
    <row r="156" spans="1:27" x14ac:dyDescent="0.25">
      <c r="G156" s="72"/>
      <c r="H156" s="72"/>
      <c r="I156" s="175"/>
      <c r="J156" s="174"/>
      <c r="K156" s="174"/>
      <c r="L156" s="174"/>
      <c r="M156" s="174"/>
      <c r="N156" s="174"/>
      <c r="O156" s="174"/>
      <c r="P156" s="174"/>
      <c r="Q156" s="174"/>
      <c r="R156" s="174"/>
      <c r="S156" s="72"/>
      <c r="T156" s="72"/>
      <c r="U156" s="72"/>
      <c r="V156" s="72"/>
      <c r="W156" s="72"/>
    </row>
    <row r="157" spans="1:27" x14ac:dyDescent="0.25">
      <c r="G157" s="72"/>
      <c r="H157" s="72"/>
      <c r="I157" s="175"/>
      <c r="J157" s="174"/>
      <c r="K157" s="174"/>
      <c r="L157" s="176" t="s">
        <v>266</v>
      </c>
      <c r="M157" s="174"/>
      <c r="N157" s="174"/>
      <c r="O157" s="174"/>
      <c r="P157" s="174"/>
      <c r="Q157" s="174"/>
      <c r="R157" s="174"/>
      <c r="S157" s="72"/>
      <c r="T157" s="72"/>
      <c r="U157" s="72"/>
      <c r="V157" s="72"/>
      <c r="W157" s="72"/>
    </row>
    <row r="158" spans="1:27" x14ac:dyDescent="0.25">
      <c r="G158" s="72"/>
      <c r="H158" s="72"/>
      <c r="I158" s="175"/>
      <c r="J158" s="174" t="s">
        <v>274</v>
      </c>
      <c r="K158" s="174"/>
      <c r="L158" s="174"/>
      <c r="M158" s="174"/>
      <c r="N158" s="174"/>
      <c r="O158" s="174"/>
      <c r="P158" s="174"/>
      <c r="Q158" s="174"/>
      <c r="R158" s="174"/>
      <c r="S158" s="72"/>
      <c r="T158" s="72"/>
      <c r="U158" s="72"/>
      <c r="V158" s="72"/>
      <c r="W158" s="72"/>
    </row>
    <row r="159" spans="1:27" x14ac:dyDescent="0.25">
      <c r="G159" s="72"/>
      <c r="H159" s="72"/>
      <c r="I159" s="175"/>
      <c r="J159" s="174" t="s">
        <v>275</v>
      </c>
      <c r="K159" s="174"/>
      <c r="L159" s="174"/>
      <c r="M159" s="174"/>
      <c r="N159" s="174"/>
      <c r="O159" s="174"/>
      <c r="P159" s="174"/>
      <c r="Q159" s="174"/>
      <c r="R159" s="174"/>
      <c r="T159" s="72"/>
      <c r="U159" s="72"/>
      <c r="V159" s="72"/>
      <c r="W159" s="72"/>
    </row>
    <row r="160" spans="1:27" x14ac:dyDescent="0.25">
      <c r="G160" s="72"/>
      <c r="H160" s="72"/>
      <c r="I160" s="175"/>
      <c r="J160" s="174"/>
      <c r="K160" s="174"/>
      <c r="L160" s="174"/>
      <c r="M160" s="174"/>
      <c r="N160" s="174"/>
      <c r="O160" s="174"/>
      <c r="P160" s="174"/>
      <c r="Q160" s="174"/>
      <c r="R160" s="174"/>
      <c r="T160" s="72"/>
      <c r="U160" s="72"/>
      <c r="V160" s="72"/>
      <c r="W160" s="72"/>
    </row>
    <row r="172" spans="1:27" x14ac:dyDescent="0.25">
      <c r="A172" s="139"/>
      <c r="B172" s="139"/>
      <c r="C172" s="139"/>
      <c r="D172" s="139"/>
      <c r="E172" s="206" t="s">
        <v>285</v>
      </c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</row>
    <row r="173" spans="1:27" x14ac:dyDescent="0.25">
      <c r="A173" s="139"/>
      <c r="B173" s="139"/>
      <c r="C173" s="139"/>
      <c r="D173" s="139"/>
      <c r="E173" s="206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</row>
    <row r="174" spans="1:27" x14ac:dyDescent="0.25">
      <c r="A174" s="427" t="s">
        <v>1</v>
      </c>
      <c r="B174" s="427" t="s">
        <v>59</v>
      </c>
      <c r="C174" s="427"/>
      <c r="D174" s="427" t="s">
        <v>60</v>
      </c>
      <c r="E174" s="427"/>
      <c r="F174" s="427" t="s">
        <v>61</v>
      </c>
      <c r="G174" s="427"/>
      <c r="H174" s="427"/>
      <c r="I174" s="427"/>
      <c r="J174" s="427"/>
      <c r="K174" s="427"/>
      <c r="L174" s="418" t="s">
        <v>62</v>
      </c>
      <c r="M174" s="426"/>
      <c r="N174" s="426"/>
      <c r="O174" s="426"/>
      <c r="P174" s="426"/>
      <c r="Q174" s="426"/>
      <c r="R174" s="426"/>
      <c r="S174" s="426"/>
      <c r="T174" s="426"/>
      <c r="U174" s="419"/>
      <c r="V174" s="422" t="s">
        <v>63</v>
      </c>
      <c r="W174" s="423"/>
      <c r="X174" s="422" t="s">
        <v>64</v>
      </c>
      <c r="Y174" s="423"/>
      <c r="Z174" s="422" t="s">
        <v>65</v>
      </c>
      <c r="AA174" s="423"/>
    </row>
    <row r="175" spans="1:27" ht="39" customHeight="1" x14ac:dyDescent="0.25">
      <c r="A175" s="427"/>
      <c r="B175" s="427"/>
      <c r="C175" s="427"/>
      <c r="D175" s="427"/>
      <c r="E175" s="427"/>
      <c r="F175" s="427" t="s">
        <v>66</v>
      </c>
      <c r="G175" s="427"/>
      <c r="H175" s="427" t="s">
        <v>67</v>
      </c>
      <c r="I175" s="427"/>
      <c r="J175" s="427" t="s">
        <v>68</v>
      </c>
      <c r="K175" s="427"/>
      <c r="L175" s="418" t="s">
        <v>69</v>
      </c>
      <c r="M175" s="419"/>
      <c r="N175" s="427" t="s">
        <v>70</v>
      </c>
      <c r="O175" s="427"/>
      <c r="P175" s="427" t="s">
        <v>71</v>
      </c>
      <c r="Q175" s="427"/>
      <c r="R175" s="427" t="s">
        <v>72</v>
      </c>
      <c r="S175" s="427"/>
      <c r="T175" s="427" t="s">
        <v>18</v>
      </c>
      <c r="U175" s="418"/>
      <c r="V175" s="424"/>
      <c r="W175" s="425"/>
      <c r="X175" s="424"/>
      <c r="Y175" s="425"/>
      <c r="Z175" s="424"/>
      <c r="AA175" s="425"/>
    </row>
    <row r="176" spans="1:27" ht="56.25" customHeight="1" x14ac:dyDescent="0.25">
      <c r="A176" s="207" t="s">
        <v>281</v>
      </c>
      <c r="B176" s="207">
        <v>2014</v>
      </c>
      <c r="C176" s="207">
        <v>2015</v>
      </c>
      <c r="D176" s="207">
        <v>2014</v>
      </c>
      <c r="E176" s="207">
        <v>2015</v>
      </c>
      <c r="F176" s="207">
        <v>2014</v>
      </c>
      <c r="G176" s="207">
        <v>2015</v>
      </c>
      <c r="H176" s="207">
        <v>2014</v>
      </c>
      <c r="I176" s="207">
        <v>2015</v>
      </c>
      <c r="J176" s="207">
        <v>2014</v>
      </c>
      <c r="K176" s="207">
        <v>2015</v>
      </c>
      <c r="L176" s="207">
        <v>2014</v>
      </c>
      <c r="M176" s="207">
        <v>2015</v>
      </c>
      <c r="N176" s="207">
        <v>2014</v>
      </c>
      <c r="O176" s="207">
        <v>2015</v>
      </c>
      <c r="P176" s="207">
        <v>2014</v>
      </c>
      <c r="Q176" s="207">
        <v>2015</v>
      </c>
      <c r="R176" s="207">
        <v>2014</v>
      </c>
      <c r="S176" s="207">
        <v>2015</v>
      </c>
      <c r="T176" s="207">
        <v>2014</v>
      </c>
      <c r="U176" s="207">
        <v>2015</v>
      </c>
      <c r="V176" s="207">
        <v>2014</v>
      </c>
      <c r="W176" s="207">
        <v>2015</v>
      </c>
      <c r="X176" s="207">
        <v>2014</v>
      </c>
      <c r="Y176" s="207">
        <v>2015</v>
      </c>
      <c r="Z176" s="207">
        <v>2014</v>
      </c>
      <c r="AA176" s="207">
        <v>2015</v>
      </c>
    </row>
    <row r="177" spans="1:27" ht="30" customHeight="1" x14ac:dyDescent="0.25">
      <c r="A177" s="126"/>
      <c r="B177" s="126">
        <v>241</v>
      </c>
      <c r="C177" s="126">
        <v>215</v>
      </c>
      <c r="D177" s="126">
        <v>23</v>
      </c>
      <c r="E177" s="126">
        <v>14</v>
      </c>
      <c r="F177" s="126">
        <v>27</v>
      </c>
      <c r="G177" s="126">
        <v>7</v>
      </c>
      <c r="H177" s="126">
        <v>127</v>
      </c>
      <c r="I177" s="126">
        <v>120</v>
      </c>
      <c r="J177" s="126">
        <v>114</v>
      </c>
      <c r="K177" s="126">
        <v>88</v>
      </c>
      <c r="L177" s="126">
        <v>74</v>
      </c>
      <c r="M177" s="126">
        <v>77</v>
      </c>
      <c r="N177" s="126">
        <v>32</v>
      </c>
      <c r="O177" s="126">
        <v>43</v>
      </c>
      <c r="P177" s="126">
        <v>9</v>
      </c>
      <c r="Q177" s="126">
        <v>17</v>
      </c>
      <c r="R177" s="126">
        <v>91</v>
      </c>
      <c r="S177" s="126">
        <v>68</v>
      </c>
      <c r="T177" s="126">
        <v>35</v>
      </c>
      <c r="U177" s="126">
        <v>10</v>
      </c>
      <c r="V177" s="126">
        <v>57</v>
      </c>
      <c r="W177" s="126">
        <v>76</v>
      </c>
      <c r="X177" s="126">
        <v>13</v>
      </c>
      <c r="Y177" s="126">
        <v>9</v>
      </c>
      <c r="Z177" s="126">
        <v>63</v>
      </c>
      <c r="AA177" s="126">
        <v>48</v>
      </c>
    </row>
    <row r="178" spans="1:27" ht="25.5" customHeight="1" x14ac:dyDescent="0.25">
      <c r="A178" s="127"/>
      <c r="B178" s="128">
        <f>C177-B177</f>
        <v>-26</v>
      </c>
      <c r="C178" s="128"/>
      <c r="D178" s="129"/>
      <c r="E178" s="128"/>
      <c r="F178" s="129"/>
      <c r="G178" s="128"/>
      <c r="H178" s="129"/>
      <c r="I178" s="128">
        <f>I177*100/H177-100</f>
        <v>-5.5118110236220446</v>
      </c>
      <c r="J178" s="129"/>
      <c r="K178" s="128">
        <v>61.5</v>
      </c>
      <c r="L178" s="127"/>
      <c r="M178" s="128">
        <f>M177*100/L177-100</f>
        <v>4.0540540540540491</v>
      </c>
      <c r="N178" s="127"/>
      <c r="O178" s="128"/>
      <c r="P178" s="127"/>
      <c r="Q178" s="128">
        <f>Q177*100/P177-100</f>
        <v>88.888888888888886</v>
      </c>
      <c r="R178" s="127"/>
      <c r="S178" s="128">
        <f>S177*100/R177-100</f>
        <v>-25.27472527472527</v>
      </c>
      <c r="T178" s="127"/>
      <c r="U178" s="239">
        <f>U177*100/T177-100</f>
        <v>-71.428571428571431</v>
      </c>
      <c r="V178" s="127"/>
      <c r="W178" s="239">
        <f>W177*100/V177-100</f>
        <v>33.333333333333343</v>
      </c>
      <c r="X178" s="127"/>
      <c r="Y178" s="239">
        <f>Y177*100/X177-100</f>
        <v>-30.769230769230774</v>
      </c>
      <c r="Z178" s="127"/>
      <c r="AA178" s="128">
        <f>AA177*100/Z177-100</f>
        <v>-23.80952380952381</v>
      </c>
    </row>
    <row r="179" spans="1:27" ht="71.25" customHeight="1" x14ac:dyDescent="0.25">
      <c r="A179" s="130" t="s">
        <v>74</v>
      </c>
      <c r="B179" s="236"/>
      <c r="C179" s="236"/>
      <c r="D179" s="236">
        <f>D177*100/B177</f>
        <v>9.5435684647302903</v>
      </c>
      <c r="E179" s="236">
        <f>E177*100/C177</f>
        <v>6.5116279069767442</v>
      </c>
      <c r="F179" s="236">
        <f>F177*100/B177</f>
        <v>11.203319502074688</v>
      </c>
      <c r="G179" s="49"/>
      <c r="H179" s="236">
        <f>H177*100/B177</f>
        <v>52.697095435684645</v>
      </c>
      <c r="I179" s="236">
        <f>I177*100/C177</f>
        <v>55.813953488372093</v>
      </c>
      <c r="J179" s="236">
        <f>J177*100/B177</f>
        <v>47.302904564315355</v>
      </c>
      <c r="K179" s="236">
        <f>K177*100/C177</f>
        <v>40.930232558139537</v>
      </c>
      <c r="L179" s="237"/>
      <c r="M179" s="236">
        <f>M177*100/C177</f>
        <v>35.813953488372093</v>
      </c>
      <c r="N179" s="238"/>
      <c r="O179" s="236">
        <f>O177*100/C177</f>
        <v>20</v>
      </c>
      <c r="P179" s="236">
        <f>P177*100/B177</f>
        <v>3.7344398340248963</v>
      </c>
      <c r="Q179" s="236">
        <f>Q177*100/C177</f>
        <v>7.9069767441860463</v>
      </c>
      <c r="R179" s="236">
        <f>R177*100/B177</f>
        <v>37.759336099585063</v>
      </c>
      <c r="S179" s="236">
        <f>S177*100/C177</f>
        <v>31.627906976744185</v>
      </c>
      <c r="T179" s="238"/>
      <c r="U179" s="236">
        <f>U177*100/C177</f>
        <v>4.6511627906976747</v>
      </c>
      <c r="V179" s="236">
        <f>V177*100/B177</f>
        <v>23.651452282157678</v>
      </c>
      <c r="W179" s="238">
        <f>W177*100/C177</f>
        <v>35.348837209302324</v>
      </c>
      <c r="X179" s="236">
        <f>X177*100/B177</f>
        <v>5.394190871369295</v>
      </c>
      <c r="Y179" s="236">
        <f>Y177*100/C177</f>
        <v>4.1860465116279073</v>
      </c>
      <c r="Z179" s="236">
        <f>Z177*100/B177</f>
        <v>26.141078838174273</v>
      </c>
      <c r="AA179" s="236">
        <f>AA177*100/C177</f>
        <v>22.325581395348838</v>
      </c>
    </row>
    <row r="180" spans="1:27" x14ac:dyDescent="0.25">
      <c r="A180" s="208"/>
      <c r="B180" s="209"/>
      <c r="C180" s="209"/>
      <c r="D180" s="209"/>
      <c r="E180" s="209"/>
      <c r="F180" s="209"/>
      <c r="G180" s="210"/>
      <c r="H180" s="209"/>
      <c r="I180" s="209"/>
      <c r="J180" s="209"/>
      <c r="K180" s="209"/>
      <c r="L180" s="211"/>
      <c r="M180" s="209"/>
      <c r="N180" s="212"/>
      <c r="O180" s="209"/>
      <c r="P180" s="209"/>
      <c r="Q180" s="209"/>
      <c r="R180" s="209"/>
      <c r="S180" s="209"/>
      <c r="T180" s="212"/>
      <c r="U180" s="209"/>
      <c r="V180" s="209"/>
      <c r="W180" s="212"/>
      <c r="X180" s="209"/>
      <c r="Y180" s="209"/>
      <c r="Z180" s="209"/>
      <c r="AA180" s="209"/>
    </row>
    <row r="181" spans="1:27" x14ac:dyDescent="0.25">
      <c r="A181" s="208"/>
      <c r="B181" s="209"/>
      <c r="C181" s="209"/>
      <c r="D181" s="209"/>
      <c r="E181" s="209"/>
      <c r="F181" s="209"/>
      <c r="G181" s="210"/>
      <c r="H181" s="209"/>
      <c r="I181" s="209"/>
      <c r="J181" s="209"/>
      <c r="K181" s="209"/>
      <c r="L181" s="211"/>
      <c r="M181" s="209"/>
      <c r="N181" s="212"/>
      <c r="O181" s="209"/>
      <c r="P181" s="209"/>
      <c r="Q181" s="209"/>
      <c r="R181" s="209"/>
      <c r="S181" s="209"/>
      <c r="T181" s="212"/>
      <c r="U181" s="209"/>
      <c r="V181" s="209"/>
      <c r="W181" s="212"/>
      <c r="X181" s="209"/>
      <c r="Y181" s="209"/>
      <c r="Z181" s="209"/>
      <c r="AA181" s="209"/>
    </row>
    <row r="182" spans="1:27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</row>
    <row r="183" spans="1:27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 t="s">
        <v>75</v>
      </c>
      <c r="K183" s="69"/>
      <c r="L183" s="138"/>
      <c r="M183" s="138"/>
      <c r="N183" s="138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</row>
    <row r="184" spans="1:27" x14ac:dyDescent="0.25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74" t="s">
        <v>282</v>
      </c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39"/>
      <c r="W184" s="139"/>
      <c r="X184" s="139"/>
      <c r="Y184" s="139"/>
      <c r="Z184" s="139"/>
      <c r="AA184" s="139"/>
    </row>
    <row r="185" spans="1:27" x14ac:dyDescent="0.25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74" t="s">
        <v>287</v>
      </c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39"/>
      <c r="W185" s="139"/>
      <c r="X185" s="139"/>
      <c r="Y185" s="139"/>
      <c r="Z185" s="139"/>
      <c r="AA185" s="139"/>
    </row>
    <row r="186" spans="1:27" x14ac:dyDescent="0.25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39"/>
      <c r="W186" s="139"/>
      <c r="X186" s="139"/>
      <c r="Y186" s="139"/>
      <c r="Z186" s="139"/>
      <c r="AA186" s="139"/>
    </row>
    <row r="187" spans="1:27" x14ac:dyDescent="0.25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74"/>
      <c r="L187" s="174"/>
      <c r="M187" s="174" t="s">
        <v>76</v>
      </c>
      <c r="N187" s="174"/>
      <c r="O187" s="174"/>
      <c r="P187" s="174"/>
      <c r="Q187" s="174"/>
      <c r="R187" s="174"/>
      <c r="S187" s="174"/>
      <c r="T187" s="174"/>
      <c r="U187" s="174"/>
      <c r="V187" s="139"/>
      <c r="W187" s="139"/>
      <c r="X187" s="139"/>
      <c r="Y187" s="139"/>
      <c r="Z187" s="139"/>
      <c r="AA187" s="139"/>
    </row>
    <row r="188" spans="1:27" x14ac:dyDescent="0.25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74" t="s">
        <v>283</v>
      </c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39"/>
      <c r="W188" s="139"/>
      <c r="X188" s="139"/>
      <c r="Y188" s="139"/>
      <c r="Z188" s="139"/>
      <c r="AA188" s="139"/>
    </row>
    <row r="189" spans="1:27" x14ac:dyDescent="0.2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74" t="s">
        <v>284</v>
      </c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39"/>
      <c r="W189" s="139"/>
      <c r="X189" s="139"/>
      <c r="Y189" s="139"/>
      <c r="Z189" s="139"/>
      <c r="AA189" s="139"/>
    </row>
    <row r="190" spans="1:27" x14ac:dyDescent="0.25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39"/>
      <c r="W190" s="139"/>
      <c r="X190" s="139"/>
      <c r="Y190" s="139"/>
      <c r="Z190" s="139"/>
      <c r="AA190" s="139"/>
    </row>
    <row r="191" spans="1:27" x14ac:dyDescent="0.25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39"/>
      <c r="W191" s="139"/>
      <c r="X191" s="139"/>
      <c r="Y191" s="139"/>
      <c r="Z191" s="139"/>
      <c r="AA191" s="139"/>
    </row>
    <row r="192" spans="1:27" x14ac:dyDescent="0.25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39"/>
      <c r="W192" s="139"/>
      <c r="X192" s="139"/>
      <c r="Y192" s="139"/>
      <c r="Z192" s="139"/>
      <c r="AA192" s="139"/>
    </row>
    <row r="193" spans="1:27" x14ac:dyDescent="0.25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39"/>
      <c r="W193" s="139"/>
      <c r="X193" s="139"/>
      <c r="Y193" s="139"/>
      <c r="Z193" s="139"/>
      <c r="AA193" s="139"/>
    </row>
    <row r="194" spans="1:27" x14ac:dyDescent="0.25"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</row>
    <row r="195" spans="1:27" x14ac:dyDescent="0.25">
      <c r="E195" s="172" t="s">
        <v>289</v>
      </c>
    </row>
    <row r="196" spans="1:27" x14ac:dyDescent="0.25">
      <c r="E196" s="172"/>
    </row>
    <row r="197" spans="1:27" x14ac:dyDescent="0.25">
      <c r="A197" s="384"/>
      <c r="B197" s="384" t="s">
        <v>59</v>
      </c>
      <c r="C197" s="384"/>
      <c r="D197" s="384" t="s">
        <v>60</v>
      </c>
      <c r="E197" s="384"/>
      <c r="F197" s="385" t="s">
        <v>61</v>
      </c>
      <c r="G197" s="385"/>
      <c r="H197" s="385"/>
      <c r="I197" s="385"/>
      <c r="J197" s="385"/>
      <c r="K197" s="385"/>
      <c r="L197" s="386" t="s">
        <v>62</v>
      </c>
      <c r="M197" s="387"/>
      <c r="N197" s="387"/>
      <c r="O197" s="387"/>
      <c r="P197" s="387"/>
      <c r="Q197" s="387"/>
      <c r="R197" s="387"/>
      <c r="S197" s="387"/>
      <c r="T197" s="387"/>
      <c r="U197" s="388"/>
      <c r="V197" s="389" t="s">
        <v>63</v>
      </c>
      <c r="W197" s="390"/>
      <c r="X197" s="389" t="s">
        <v>64</v>
      </c>
      <c r="Y197" s="390"/>
      <c r="Z197" s="389" t="s">
        <v>65</v>
      </c>
      <c r="AA197" s="390"/>
    </row>
    <row r="198" spans="1:27" ht="54" customHeight="1" x14ac:dyDescent="0.25">
      <c r="A198" s="384"/>
      <c r="B198" s="384"/>
      <c r="C198" s="384"/>
      <c r="D198" s="384"/>
      <c r="E198" s="384"/>
      <c r="F198" s="384" t="s">
        <v>66</v>
      </c>
      <c r="G198" s="384"/>
      <c r="H198" s="384" t="s">
        <v>67</v>
      </c>
      <c r="I198" s="384"/>
      <c r="J198" s="384" t="s">
        <v>68</v>
      </c>
      <c r="K198" s="384"/>
      <c r="L198" s="393" t="s">
        <v>69</v>
      </c>
      <c r="M198" s="394"/>
      <c r="N198" s="384" t="s">
        <v>70</v>
      </c>
      <c r="O198" s="384"/>
      <c r="P198" s="384" t="s">
        <v>71</v>
      </c>
      <c r="Q198" s="384"/>
      <c r="R198" s="384" t="s">
        <v>72</v>
      </c>
      <c r="S198" s="384"/>
      <c r="T198" s="384" t="s">
        <v>18</v>
      </c>
      <c r="U198" s="393"/>
      <c r="V198" s="391"/>
      <c r="W198" s="392"/>
      <c r="X198" s="391"/>
      <c r="Y198" s="392"/>
      <c r="Z198" s="391"/>
      <c r="AA198" s="392"/>
    </row>
    <row r="199" spans="1:27" ht="45" customHeight="1" x14ac:dyDescent="0.25">
      <c r="A199" s="73"/>
      <c r="B199" s="74">
        <v>2014</v>
      </c>
      <c r="C199" s="74">
        <v>2015</v>
      </c>
      <c r="D199" s="74">
        <v>2014</v>
      </c>
      <c r="E199" s="74">
        <v>2015</v>
      </c>
      <c r="F199" s="74">
        <v>2014</v>
      </c>
      <c r="G199" s="74">
        <v>2015</v>
      </c>
      <c r="H199" s="74">
        <v>2014</v>
      </c>
      <c r="I199" s="74">
        <v>2015</v>
      </c>
      <c r="J199" s="74">
        <v>2014</v>
      </c>
      <c r="K199" s="74">
        <v>2015</v>
      </c>
      <c r="L199" s="74">
        <v>2014</v>
      </c>
      <c r="M199" s="74">
        <v>2015</v>
      </c>
      <c r="N199" s="74">
        <v>2014</v>
      </c>
      <c r="O199" s="74">
        <v>2015</v>
      </c>
      <c r="P199" s="74">
        <v>2014</v>
      </c>
      <c r="Q199" s="74">
        <v>2015</v>
      </c>
      <c r="R199" s="74">
        <v>2014</v>
      </c>
      <c r="S199" s="74">
        <v>2015</v>
      </c>
      <c r="T199" s="74">
        <v>2014</v>
      </c>
      <c r="U199" s="74">
        <v>2015</v>
      </c>
      <c r="V199" s="74">
        <v>2014</v>
      </c>
      <c r="W199" s="74">
        <v>2015</v>
      </c>
      <c r="X199" s="74">
        <v>2014</v>
      </c>
      <c r="Y199" s="74">
        <v>2015</v>
      </c>
      <c r="Z199" s="74">
        <v>2014</v>
      </c>
      <c r="AA199" s="74">
        <v>2015</v>
      </c>
    </row>
    <row r="200" spans="1:27" ht="30" customHeight="1" x14ac:dyDescent="0.25">
      <c r="A200" s="52"/>
      <c r="B200" s="52">
        <v>273</v>
      </c>
      <c r="C200" s="52">
        <v>233</v>
      </c>
      <c r="D200" s="52">
        <v>28</v>
      </c>
      <c r="E200" s="52">
        <v>16</v>
      </c>
      <c r="F200" s="52">
        <v>28</v>
      </c>
      <c r="G200" s="52">
        <v>8</v>
      </c>
      <c r="H200" s="52">
        <v>146</v>
      </c>
      <c r="I200" s="52">
        <v>128</v>
      </c>
      <c r="J200" s="52">
        <v>99</v>
      </c>
      <c r="K200" s="52">
        <v>97</v>
      </c>
      <c r="L200" s="52">
        <v>87</v>
      </c>
      <c r="M200" s="52">
        <v>84</v>
      </c>
      <c r="N200" s="52">
        <v>39</v>
      </c>
      <c r="O200" s="52">
        <v>48</v>
      </c>
      <c r="P200" s="52">
        <v>10</v>
      </c>
      <c r="Q200" s="52">
        <v>17</v>
      </c>
      <c r="R200" s="52">
        <v>101</v>
      </c>
      <c r="S200" s="52">
        <v>71</v>
      </c>
      <c r="T200" s="52">
        <v>36</v>
      </c>
      <c r="U200" s="52">
        <v>13</v>
      </c>
      <c r="V200" s="52">
        <v>60</v>
      </c>
      <c r="W200" s="52">
        <v>85</v>
      </c>
      <c r="X200" s="52">
        <v>13</v>
      </c>
      <c r="Y200" s="52">
        <v>9</v>
      </c>
      <c r="Z200" s="52">
        <v>71</v>
      </c>
      <c r="AA200" s="52">
        <v>49</v>
      </c>
    </row>
    <row r="201" spans="1:27" ht="36" customHeight="1" x14ac:dyDescent="0.25">
      <c r="A201" s="53"/>
      <c r="B201" s="54">
        <f>C200-B200</f>
        <v>-40</v>
      </c>
      <c r="C201" s="54">
        <f t="shared" ref="C201:AA201" si="0">D200-C200</f>
        <v>-205</v>
      </c>
      <c r="D201" s="54">
        <f t="shared" si="0"/>
        <v>-12</v>
      </c>
      <c r="E201" s="54">
        <f t="shared" si="0"/>
        <v>12</v>
      </c>
      <c r="F201" s="54">
        <f t="shared" si="0"/>
        <v>-20</v>
      </c>
      <c r="G201" s="54">
        <f t="shared" si="0"/>
        <v>138</v>
      </c>
      <c r="H201" s="54">
        <f t="shared" si="0"/>
        <v>-18</v>
      </c>
      <c r="I201" s="54">
        <f t="shared" si="0"/>
        <v>-29</v>
      </c>
      <c r="J201" s="54">
        <f t="shared" si="0"/>
        <v>-2</v>
      </c>
      <c r="K201" s="54">
        <f t="shared" si="0"/>
        <v>-10</v>
      </c>
      <c r="L201" s="54">
        <f t="shared" si="0"/>
        <v>-3</v>
      </c>
      <c r="M201" s="54">
        <f t="shared" si="0"/>
        <v>-45</v>
      </c>
      <c r="N201" s="54">
        <f t="shared" si="0"/>
        <v>9</v>
      </c>
      <c r="O201" s="54">
        <f t="shared" si="0"/>
        <v>-38</v>
      </c>
      <c r="P201" s="54">
        <f t="shared" si="0"/>
        <v>7</v>
      </c>
      <c r="Q201" s="54">
        <f t="shared" si="0"/>
        <v>84</v>
      </c>
      <c r="R201" s="54">
        <f t="shared" si="0"/>
        <v>-30</v>
      </c>
      <c r="S201" s="54">
        <f t="shared" si="0"/>
        <v>-35</v>
      </c>
      <c r="T201" s="54">
        <f t="shared" si="0"/>
        <v>-23</v>
      </c>
      <c r="U201" s="54">
        <f t="shared" si="0"/>
        <v>47</v>
      </c>
      <c r="V201" s="54">
        <f t="shared" si="0"/>
        <v>25</v>
      </c>
      <c r="W201" s="54">
        <f t="shared" si="0"/>
        <v>-72</v>
      </c>
      <c r="X201" s="54">
        <f t="shared" si="0"/>
        <v>-4</v>
      </c>
      <c r="Y201" s="54">
        <f t="shared" si="0"/>
        <v>62</v>
      </c>
      <c r="Z201" s="54">
        <f t="shared" si="0"/>
        <v>-22</v>
      </c>
      <c r="AA201" s="54">
        <f t="shared" si="0"/>
        <v>-49</v>
      </c>
    </row>
    <row r="202" spans="1:27" ht="47.25" x14ac:dyDescent="0.25">
      <c r="A202" s="58" t="s">
        <v>74</v>
      </c>
      <c r="B202" s="59"/>
      <c r="C202" s="59"/>
      <c r="D202" s="241">
        <f>D200*100/B200</f>
        <v>10.256410256410257</v>
      </c>
      <c r="E202" s="241">
        <f t="shared" ref="E202:AA202" si="1">E200*100/C200</f>
        <v>6.866952789699571</v>
      </c>
      <c r="F202" s="241">
        <f t="shared" si="1"/>
        <v>100</v>
      </c>
      <c r="G202" s="241">
        <f t="shared" si="1"/>
        <v>50</v>
      </c>
      <c r="H202" s="241">
        <f t="shared" si="1"/>
        <v>521.42857142857144</v>
      </c>
      <c r="I202" s="241">
        <f t="shared" si="1"/>
        <v>1600</v>
      </c>
      <c r="J202" s="241">
        <f t="shared" si="1"/>
        <v>67.808219178082197</v>
      </c>
      <c r="K202" s="241">
        <f t="shared" si="1"/>
        <v>75.78125</v>
      </c>
      <c r="L202" s="241">
        <f t="shared" si="1"/>
        <v>87.878787878787875</v>
      </c>
      <c r="M202" s="241">
        <f t="shared" si="1"/>
        <v>86.597938144329902</v>
      </c>
      <c r="N202" s="241">
        <f t="shared" si="1"/>
        <v>44.827586206896555</v>
      </c>
      <c r="O202" s="241">
        <f t="shared" si="1"/>
        <v>57.142857142857146</v>
      </c>
      <c r="P202" s="241">
        <f t="shared" si="1"/>
        <v>25.641025641025642</v>
      </c>
      <c r="Q202" s="241">
        <f t="shared" si="1"/>
        <v>35.416666666666664</v>
      </c>
      <c r="R202" s="241">
        <f t="shared" si="1"/>
        <v>1010</v>
      </c>
      <c r="S202" s="241">
        <f t="shared" si="1"/>
        <v>417.64705882352939</v>
      </c>
      <c r="T202" s="241">
        <f t="shared" si="1"/>
        <v>35.643564356435647</v>
      </c>
      <c r="U202" s="241">
        <f t="shared" si="1"/>
        <v>18.309859154929576</v>
      </c>
      <c r="V202" s="241">
        <f t="shared" si="1"/>
        <v>166.66666666666666</v>
      </c>
      <c r="W202" s="241">
        <f t="shared" si="1"/>
        <v>653.84615384615381</v>
      </c>
      <c r="X202" s="241">
        <f t="shared" si="1"/>
        <v>21.666666666666668</v>
      </c>
      <c r="Y202" s="241">
        <f t="shared" si="1"/>
        <v>10.588235294117647</v>
      </c>
      <c r="Z202" s="241">
        <f t="shared" si="1"/>
        <v>546.15384615384619</v>
      </c>
      <c r="AA202" s="241">
        <f t="shared" si="1"/>
        <v>544.44444444444446</v>
      </c>
    </row>
    <row r="203" spans="1:27" x14ac:dyDescent="0.25">
      <c r="A203" s="64"/>
      <c r="B203" s="65"/>
      <c r="C203" s="65"/>
      <c r="D203" s="65"/>
      <c r="E203" s="65"/>
      <c r="F203" s="65"/>
      <c r="G203" s="66"/>
      <c r="H203" s="65"/>
      <c r="I203" s="65"/>
      <c r="J203" s="65"/>
      <c r="K203" s="65"/>
      <c r="L203" s="67"/>
      <c r="M203" s="65"/>
      <c r="N203" s="68"/>
      <c r="O203" s="65"/>
      <c r="P203" s="65"/>
      <c r="Q203" s="65"/>
      <c r="R203" s="65"/>
      <c r="S203" s="65"/>
      <c r="T203" s="68"/>
      <c r="U203" s="65"/>
      <c r="V203" s="65"/>
      <c r="W203" s="68"/>
      <c r="X203" s="65"/>
      <c r="Y203" s="65"/>
      <c r="Z203" s="65"/>
      <c r="AA203" s="65"/>
    </row>
    <row r="204" spans="1:27" x14ac:dyDescent="0.25">
      <c r="A204" s="64"/>
      <c r="B204" s="65"/>
      <c r="C204" s="65"/>
      <c r="D204" s="65"/>
      <c r="E204" s="65"/>
      <c r="F204" s="65"/>
      <c r="G204" s="66"/>
      <c r="H204" s="65"/>
      <c r="I204" s="65"/>
      <c r="J204" s="65"/>
      <c r="K204" s="65"/>
      <c r="L204" s="67"/>
      <c r="M204" s="65"/>
      <c r="N204" s="68"/>
      <c r="O204" s="65"/>
      <c r="P204" s="65"/>
      <c r="Q204" s="65"/>
      <c r="R204" s="65"/>
      <c r="S204" s="65"/>
      <c r="T204" s="68"/>
      <c r="U204" s="65"/>
      <c r="V204" s="65"/>
      <c r="W204" s="68"/>
      <c r="X204" s="65"/>
      <c r="Y204" s="65"/>
      <c r="Z204" s="65"/>
      <c r="AA204" s="65"/>
    </row>
    <row r="205" spans="1:27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69" t="s">
        <v>75</v>
      </c>
      <c r="K205" s="69"/>
      <c r="L205" s="138"/>
      <c r="M205" s="138"/>
      <c r="N205" s="138"/>
      <c r="O205" s="69"/>
      <c r="P205" s="69"/>
      <c r="Q205" s="69"/>
      <c r="R205" s="69"/>
      <c r="S205" s="69"/>
      <c r="T205" s="69"/>
      <c r="U205" s="69"/>
      <c r="V205" s="50"/>
      <c r="W205" s="50"/>
      <c r="X205" s="50"/>
      <c r="Y205" s="50"/>
      <c r="Z205" s="50"/>
      <c r="AA205" s="50"/>
    </row>
    <row r="206" spans="1:27" x14ac:dyDescent="0.25">
      <c r="A206" s="50"/>
      <c r="B206" s="50"/>
      <c r="C206" s="50"/>
      <c r="D206" s="50"/>
      <c r="E206" s="50"/>
      <c r="F206" s="50"/>
      <c r="G206" s="69"/>
      <c r="H206" s="69"/>
      <c r="I206" s="69"/>
      <c r="J206" s="139"/>
      <c r="K206" s="174" t="s">
        <v>282</v>
      </c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69"/>
      <c r="W206" s="69"/>
      <c r="X206" s="50"/>
      <c r="Y206" s="50"/>
      <c r="Z206" s="50"/>
      <c r="AA206" s="50"/>
    </row>
    <row r="207" spans="1:27" x14ac:dyDescent="0.25">
      <c r="G207" s="139"/>
      <c r="H207" s="139"/>
      <c r="I207" s="139"/>
      <c r="J207" s="139"/>
      <c r="K207" s="174" t="s">
        <v>287</v>
      </c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72"/>
      <c r="W207" s="72"/>
    </row>
    <row r="208" spans="1:27" x14ac:dyDescent="0.25">
      <c r="G208" s="139"/>
      <c r="H208" s="139"/>
      <c r="I208" s="139"/>
      <c r="J208" s="139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72"/>
      <c r="W208" s="72"/>
    </row>
    <row r="209" spans="7:23" x14ac:dyDescent="0.25">
      <c r="G209" s="139"/>
      <c r="H209" s="139"/>
      <c r="I209" s="139"/>
      <c r="J209" s="139"/>
      <c r="K209" s="174"/>
      <c r="L209" s="174"/>
      <c r="M209" s="174" t="s">
        <v>76</v>
      </c>
      <c r="N209" s="174"/>
      <c r="O209" s="174"/>
      <c r="P209" s="174"/>
      <c r="Q209" s="174"/>
      <c r="R209" s="174"/>
      <c r="S209" s="174"/>
      <c r="T209" s="174"/>
      <c r="U209" s="174"/>
      <c r="V209" s="72"/>
      <c r="W209" s="72"/>
    </row>
    <row r="210" spans="7:23" x14ac:dyDescent="0.25">
      <c r="G210" s="139"/>
      <c r="H210" s="139"/>
      <c r="I210" s="139"/>
      <c r="J210" s="139"/>
      <c r="K210" s="174" t="s">
        <v>283</v>
      </c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72"/>
      <c r="W210" s="72"/>
    </row>
    <row r="211" spans="7:23" x14ac:dyDescent="0.25">
      <c r="G211" s="139"/>
      <c r="H211" s="139"/>
      <c r="I211" s="139"/>
      <c r="J211" s="139"/>
      <c r="K211" s="174" t="s">
        <v>284</v>
      </c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72"/>
      <c r="W211" s="72"/>
    </row>
    <row r="212" spans="7:23" x14ac:dyDescent="0.25"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72"/>
      <c r="W212" s="72"/>
    </row>
    <row r="213" spans="7:23" x14ac:dyDescent="0.25"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</row>
  </sheetData>
  <mergeCells count="149">
    <mergeCell ref="Z174:AA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A146:A147"/>
    <mergeCell ref="B146:C147"/>
    <mergeCell ref="A174:A175"/>
    <mergeCell ref="B174:C175"/>
    <mergeCell ref="D174:E175"/>
    <mergeCell ref="F174:K174"/>
    <mergeCell ref="L174:U174"/>
    <mergeCell ref="V174:W175"/>
    <mergeCell ref="X174:Y175"/>
    <mergeCell ref="X121:Y122"/>
    <mergeCell ref="D146:E147"/>
    <mergeCell ref="F146:K146"/>
    <mergeCell ref="L146:U146"/>
    <mergeCell ref="V146:W147"/>
    <mergeCell ref="X146:Y147"/>
    <mergeCell ref="Z121:AA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F147:G147"/>
    <mergeCell ref="H147:I147"/>
    <mergeCell ref="J147:K147"/>
    <mergeCell ref="L147:M147"/>
    <mergeCell ref="N147:O147"/>
    <mergeCell ref="P147:Q147"/>
    <mergeCell ref="R147:S147"/>
    <mergeCell ref="T147:U147"/>
    <mergeCell ref="Z146:AA147"/>
    <mergeCell ref="T100:U100"/>
    <mergeCell ref="A97:AB97"/>
    <mergeCell ref="A99:A100"/>
    <mergeCell ref="B99:C100"/>
    <mergeCell ref="D99:E100"/>
    <mergeCell ref="F99:K99"/>
    <mergeCell ref="L99:U99"/>
    <mergeCell ref="V99:W100"/>
    <mergeCell ref="X99:Y100"/>
    <mergeCell ref="Z99:AA100"/>
    <mergeCell ref="F100:G100"/>
    <mergeCell ref="H100:I100"/>
    <mergeCell ref="J100:K100"/>
    <mergeCell ref="L100:M100"/>
    <mergeCell ref="N100:O100"/>
    <mergeCell ref="P100:Q100"/>
    <mergeCell ref="R100:S100"/>
    <mergeCell ref="A121:A122"/>
    <mergeCell ref="B121:C122"/>
    <mergeCell ref="D121:E122"/>
    <mergeCell ref="F121:K121"/>
    <mergeCell ref="L121:U121"/>
    <mergeCell ref="V121:W122"/>
    <mergeCell ref="N28:O28"/>
    <mergeCell ref="P28:Q28"/>
    <mergeCell ref="R51:S51"/>
    <mergeCell ref="T51:U51"/>
    <mergeCell ref="A48:AB48"/>
    <mergeCell ref="A50:A51"/>
    <mergeCell ref="B50:C51"/>
    <mergeCell ref="D50:E51"/>
    <mergeCell ref="A72:AB72"/>
    <mergeCell ref="A74:A75"/>
    <mergeCell ref="B74:C75"/>
    <mergeCell ref="D74:E75"/>
    <mergeCell ref="F74:K74"/>
    <mergeCell ref="L74:U74"/>
    <mergeCell ref="V74:W75"/>
    <mergeCell ref="P51:Q51"/>
    <mergeCell ref="F50:K50"/>
    <mergeCell ref="L50:U50"/>
    <mergeCell ref="T28:U28"/>
    <mergeCell ref="A25:AB25"/>
    <mergeCell ref="A27:A28"/>
    <mergeCell ref="B27:C28"/>
    <mergeCell ref="D27:E28"/>
    <mergeCell ref="F27:K27"/>
    <mergeCell ref="L27:U27"/>
    <mergeCell ref="V27:W28"/>
    <mergeCell ref="X27:Y28"/>
    <mergeCell ref="Z27:AA28"/>
    <mergeCell ref="F28:G28"/>
    <mergeCell ref="H28:I28"/>
    <mergeCell ref="J28:K28"/>
    <mergeCell ref="L28:M28"/>
    <mergeCell ref="R28:S28"/>
    <mergeCell ref="A1:AB1"/>
    <mergeCell ref="A3:A4"/>
    <mergeCell ref="B3:C4"/>
    <mergeCell ref="D3:E4"/>
    <mergeCell ref="F3:K3"/>
    <mergeCell ref="L3:U3"/>
    <mergeCell ref="V3:W4"/>
    <mergeCell ref="X3:Y4"/>
    <mergeCell ref="Z3:AA4"/>
    <mergeCell ref="F4:G4"/>
    <mergeCell ref="T4:U4"/>
    <mergeCell ref="H4:I4"/>
    <mergeCell ref="J4:K4"/>
    <mergeCell ref="P4:Q4"/>
    <mergeCell ref="R4:S4"/>
    <mergeCell ref="L4:M4"/>
    <mergeCell ref="N4:O4"/>
    <mergeCell ref="V50:W51"/>
    <mergeCell ref="X50:Y51"/>
    <mergeCell ref="Z50:AA51"/>
    <mergeCell ref="F51:G51"/>
    <mergeCell ref="H51:I51"/>
    <mergeCell ref="J51:K51"/>
    <mergeCell ref="L51:M51"/>
    <mergeCell ref="N51:O51"/>
    <mergeCell ref="X74:Y75"/>
    <mergeCell ref="Z74:AA75"/>
    <mergeCell ref="F75:G75"/>
    <mergeCell ref="H75:I75"/>
    <mergeCell ref="J75:K75"/>
    <mergeCell ref="L75:M75"/>
    <mergeCell ref="N75:O75"/>
    <mergeCell ref="P75:Q75"/>
    <mergeCell ref="R75:S75"/>
    <mergeCell ref="T75:U75"/>
    <mergeCell ref="A197:A198"/>
    <mergeCell ref="B197:C198"/>
    <mergeCell ref="D197:E198"/>
    <mergeCell ref="F197:K197"/>
    <mergeCell ref="L197:U197"/>
    <mergeCell ref="V197:W198"/>
    <mergeCell ref="X197:Y198"/>
    <mergeCell ref="Z197:AA198"/>
    <mergeCell ref="F198:G198"/>
    <mergeCell ref="H198:I198"/>
    <mergeCell ref="J198:K198"/>
    <mergeCell ref="L198:M198"/>
    <mergeCell ref="N198:O198"/>
    <mergeCell ref="P198:Q198"/>
    <mergeCell ref="R198:S198"/>
    <mergeCell ref="T198:U198"/>
  </mergeCells>
  <pageMargins left="0.28125" right="7.2916666666666671E-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гэмт хэрэг </vt:lpstr>
      <vt:lpstr>Sheet2</vt:lpstr>
      <vt:lpstr>Sheet3</vt:lpstr>
      <vt:lpstr>хохирол </vt:lpstr>
      <vt:lpstr>Sheet1</vt:lpstr>
      <vt:lpstr>илрүүлэлт </vt:lpstr>
      <vt:lpstr>холбогдогчид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Xolboo</cp:lastModifiedBy>
  <cp:lastPrinted>2015-11-05T07:15:23Z</cp:lastPrinted>
  <dcterms:created xsi:type="dcterms:W3CDTF">2015-02-05T01:12:49Z</dcterms:created>
  <dcterms:modified xsi:type="dcterms:W3CDTF">2015-11-11T09:50:56Z</dcterms:modified>
</cp:coreProperties>
</file>