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W saitad oroh medeelel tasag albad\medee medeelel\Т.ТУЯА 2016\"/>
    </mc:Choice>
  </mc:AlternateContent>
  <bookViews>
    <workbookView xWindow="0" yWindow="0" windowWidth="24000" windowHeight="9432"/>
  </bookViews>
  <sheets>
    <sheet name="гэмт хэрэг " sheetId="1" r:id="rId1"/>
    <sheet name="хохирол " sheetId="2" r:id="rId2"/>
    <sheet name="холбогдогч " sheetId="3" r:id="rId3"/>
    <sheet name="илрүүлэл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E21" i="4"/>
  <c r="C21" i="4"/>
  <c r="B7" i="3"/>
  <c r="I7" i="3"/>
  <c r="M7" i="3"/>
  <c r="O7" i="3"/>
  <c r="P7" i="3"/>
  <c r="S7" i="3"/>
  <c r="T7" i="3"/>
  <c r="W7" i="3"/>
  <c r="Y7" i="3"/>
  <c r="AA7" i="3"/>
  <c r="D8" i="3"/>
  <c r="E8" i="3"/>
  <c r="F8" i="3"/>
  <c r="H8" i="3"/>
  <c r="I8" i="3"/>
  <c r="J8" i="3"/>
  <c r="K8" i="3"/>
  <c r="M8" i="3"/>
  <c r="O8" i="3"/>
  <c r="P8" i="3"/>
  <c r="Q8" i="3"/>
  <c r="R8" i="3"/>
  <c r="S8" i="3"/>
  <c r="U8" i="3"/>
  <c r="V8" i="3"/>
  <c r="X8" i="3"/>
  <c r="Y8" i="3"/>
  <c r="Z8" i="3"/>
  <c r="AA8" i="3"/>
  <c r="B24" i="2" l="1"/>
  <c r="M23" i="2"/>
  <c r="L23" i="2"/>
  <c r="K23" i="2"/>
  <c r="J23" i="2"/>
  <c r="I23" i="2"/>
  <c r="H23" i="2"/>
  <c r="G23" i="2"/>
  <c r="F23" i="2"/>
  <c r="E23" i="2"/>
  <c r="E25" i="2" s="1"/>
  <c r="D23" i="2"/>
  <c r="D25" i="2" s="1"/>
  <c r="C23" i="2"/>
  <c r="B23" i="2"/>
  <c r="G24" i="2" l="1"/>
  <c r="C25" i="2"/>
  <c r="K25" i="2"/>
  <c r="M24" i="2"/>
  <c r="K24" i="2"/>
  <c r="I24" i="2"/>
  <c r="C24" i="2"/>
  <c r="B25" i="2"/>
  <c r="I25" i="2"/>
  <c r="M25" i="2"/>
  <c r="E24" i="2"/>
  <c r="X24" i="1" l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G24" i="1" s="1"/>
  <c r="D22" i="1"/>
  <c r="F22" i="1" s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E14" i="1"/>
  <c r="D14" i="1"/>
  <c r="C14" i="1"/>
  <c r="D13" i="1"/>
  <c r="C13" i="1"/>
  <c r="E12" i="1"/>
  <c r="D12" i="1"/>
  <c r="C12" i="1"/>
  <c r="D11" i="1"/>
  <c r="C11" i="1"/>
  <c r="E10" i="1"/>
  <c r="D10" i="1"/>
  <c r="C10" i="1"/>
  <c r="E9" i="1"/>
  <c r="D9" i="1"/>
  <c r="C9" i="1"/>
  <c r="D8" i="1"/>
  <c r="C8" i="1"/>
  <c r="E7" i="1"/>
  <c r="D7" i="1"/>
  <c r="C7" i="1"/>
  <c r="C6" i="1"/>
  <c r="Q24" i="1" l="1"/>
  <c r="AE24" i="1"/>
  <c r="I24" i="1"/>
  <c r="N25" i="1"/>
  <c r="AC24" i="1"/>
  <c r="AG24" i="1"/>
  <c r="F19" i="1"/>
  <c r="AA24" i="1"/>
  <c r="M25" i="1"/>
  <c r="U24" i="1"/>
  <c r="AJ25" i="1"/>
  <c r="D24" i="1"/>
  <c r="W24" i="1"/>
  <c r="F16" i="1"/>
  <c r="Y24" i="1"/>
  <c r="T25" i="1"/>
  <c r="F8" i="1"/>
  <c r="O24" i="1"/>
  <c r="K24" i="1"/>
  <c r="V25" i="1"/>
  <c r="S24" i="1"/>
  <c r="AB25" i="1"/>
  <c r="AI24" i="1"/>
  <c r="P25" i="1"/>
  <c r="AD25" i="1"/>
  <c r="C23" i="1"/>
  <c r="D23" i="1"/>
  <c r="D25" i="1" l="1"/>
  <c r="F23" i="1"/>
  <c r="C24" i="1"/>
</calcChain>
</file>

<file path=xl/sharedStrings.xml><?xml version="1.0" encoding="utf-8"?>
<sst xmlns="http://schemas.openxmlformats.org/spreadsheetml/2006/main" count="124" uniqueCount="85">
  <si>
    <t>№</t>
  </si>
  <si>
    <t>сумдын нэрс</t>
  </si>
  <si>
    <t>Á¯ÃÄ</t>
  </si>
  <si>
    <t>ªÑ.ÁÓÓ</t>
  </si>
  <si>
    <t>Áóñäûí ñàíààòàéãààð àëñàí</t>
  </si>
  <si>
    <t>Ñàíàìñàðã¿é àëñàí</t>
  </si>
  <si>
    <t>Õ¿÷èí</t>
  </si>
  <si>
    <t xml:space="preserve">Òàíõàé </t>
  </si>
  <si>
    <t>ÈÝ×ÝÌÝ</t>
  </si>
  <si>
    <t>БХЖЭГХ</t>
  </si>
  <si>
    <t>ÕÀÁÝÕ</t>
  </si>
  <si>
    <t>Õóëãàé</t>
  </si>
  <si>
    <t xml:space="preserve">¯¿íýýñ </t>
  </si>
  <si>
    <t>Áóëààõ</t>
  </si>
  <si>
    <t>Äýýðýìäýõ</t>
  </si>
  <si>
    <t>Àøèãëàëò</t>
  </si>
  <si>
    <t>Àëáàí òóøààë</t>
  </si>
  <si>
    <t>Áóñàä</t>
  </si>
  <si>
    <t>Èðãýä</t>
  </si>
  <si>
    <t>Ìàë</t>
  </si>
  <si>
    <t>Áàÿí-àãò</t>
  </si>
  <si>
    <t>Õóòàã-ªíäºð</t>
  </si>
  <si>
    <t xml:space="preserve">Ãóðâàíáóëàã </t>
  </si>
  <si>
    <t>Ñàéõàí</t>
  </si>
  <si>
    <t>Òýøèã</t>
  </si>
  <si>
    <t>Ñýëýíãý</t>
  </si>
  <si>
    <t>Õÿëãàíàò</t>
  </si>
  <si>
    <t xml:space="preserve">Á¿ðýãõàíãàé </t>
  </si>
  <si>
    <t>Áàÿííóóð</t>
  </si>
  <si>
    <t>Õàíãàë</t>
  </si>
  <si>
    <t>Áóãàò</t>
  </si>
  <si>
    <t>Îðõîí</t>
  </si>
  <si>
    <t>Äàøèí÷èëýí</t>
  </si>
  <si>
    <t>Õèøèã-ªíäºð</t>
  </si>
  <si>
    <t>Áóëãàí</t>
  </si>
  <si>
    <t>Ìîãîä</t>
  </si>
  <si>
    <t>Ðàøààíò</t>
  </si>
  <si>
    <t>Ä¿í</t>
  </si>
  <si>
    <t>ªñ, Áóóð òîî</t>
  </si>
  <si>
    <t>Õóâèàð</t>
  </si>
  <si>
    <t xml:space="preserve">Áóëãàí àéìãèéí õýìæýýíä 2016 оны эхний 1 сард </t>
  </si>
  <si>
    <t xml:space="preserve">      á¿ðòãýãäñýí ãýìò õýðãèéí ìýäýý / ºññºí ä¿íãýýð /</t>
  </si>
  <si>
    <t>ÕÎÕÈÐÎË /мянган. òºã/</t>
  </si>
  <si>
    <t xml:space="preserve">Íàñ áàðñàí </t>
  </si>
  <si>
    <t>Ãýìòñýí</t>
  </si>
  <si>
    <t>Ñîãòóó</t>
  </si>
  <si>
    <t>Á¿ëýã</t>
  </si>
  <si>
    <t xml:space="preserve">Ó÷èðñàí </t>
  </si>
  <si>
    <t>Òºëºãäñºí</t>
  </si>
  <si>
    <t>Рашаант</t>
  </si>
  <si>
    <t xml:space="preserve">Хохиролын мэдээ гàðãàñàí;  ÌÑ-íû ахлах мэргэжилтэн </t>
  </si>
  <si>
    <t>öàãäààãèéí ахлах дэслэгч  .............................../ Т.Туяа /</t>
  </si>
  <si>
    <t xml:space="preserve">     2016 ОНЫ 01 САРД БҮРТГЭГДСЭН ГЭМТ 
ХЭРГИЙН ХОХИРОЛ </t>
  </si>
  <si>
    <t>2016 оны эхний 1 сард  бүртгэгдсэн хохиролын мэдээ</t>
  </si>
  <si>
    <t>Á¿õ õ¿í</t>
  </si>
  <si>
    <t>¯¿íýýñ ýìýãòýé</t>
  </si>
  <si>
    <t>ÍÀÑ</t>
  </si>
  <si>
    <t>ÍÈÉÃÌÈÉÍ ÁÀÉÄÀË</t>
  </si>
  <si>
    <t>Ñîãòóóãààð</t>
  </si>
  <si>
    <t>Óðüä ÿë øèéòãýãäýæ  áàéñàí</t>
  </si>
  <si>
    <t>Á¿ëýãëýñýí</t>
  </si>
  <si>
    <t>17 õ¿ðòýë</t>
  </si>
  <si>
    <t>18 - 35</t>
  </si>
  <si>
    <t>36-ààñ äýýø</t>
  </si>
  <si>
    <t>Малчин</t>
  </si>
  <si>
    <t xml:space="preserve">Àæèë÷èí  </t>
  </si>
  <si>
    <t>Àëáàí õààã÷</t>
  </si>
  <si>
    <t>Àæèëã¿é</t>
  </si>
  <si>
    <t>/ +, -  /</t>
  </si>
  <si>
    <t>Íèéò ä¿íä ýçëýõ õóâü</t>
  </si>
  <si>
    <t xml:space="preserve">                                 МЭДЭЭ ГАРГАСАН </t>
  </si>
  <si>
    <t xml:space="preserve">МЭДЭЭЛЭЛ СУДАЛГААНЫ АХЛАХ МЭРГЭЖИЛТЭН </t>
  </si>
  <si>
    <t xml:space="preserve">ХЯНАСАН </t>
  </si>
  <si>
    <t xml:space="preserve">ЦАГДААГИЙН ГАЗРЫН  ДАРГА </t>
  </si>
  <si>
    <t xml:space="preserve">ЦАГДААГИЙН  ХУРАНДАА                              О.ГАНБАТ </t>
  </si>
  <si>
    <t>ЦАГДААГИЙН АХЛАХ ДЭСЛЭГЧ                          Т.ТУЯА</t>
  </si>
  <si>
    <t xml:space="preserve">                                        2016 ОНЫ ЭХНИЙ 1 САРД БҮРТГЭГДСЭН  ÃÝÌÒ ÕÝÐÝÃ ¯ÉËÄÑÝÍ Õ¯Ì¯¯ÑÈÉÍ ÌÝÄÝÝ                                                                        </t>
  </si>
  <si>
    <t xml:space="preserve">Сумдын нэр  </t>
  </si>
  <si>
    <t xml:space="preserve">Бүртгэгдэх үедээ сэжигтэн этгээд нь тогтоогдоогүй хэрэг  </t>
  </si>
  <si>
    <t xml:space="preserve">Яллагдагчаар татаж  ял сонсгосон хэрэг </t>
  </si>
  <si>
    <t xml:space="preserve">Хэргийн илрүүлэлтийн хувь </t>
  </si>
  <si>
    <t xml:space="preserve"> мэдээ гàðãàñàí;  ÌÑ-íû ахлах мэргэжилтэн,</t>
  </si>
  <si>
    <t>öàãäààãèéí ахлах дэслэгч    .............................../ Т.Туяа /</t>
  </si>
  <si>
    <t xml:space="preserve">                    Сумдын хэргийн илрүүлэлт 2016 оны эхний 1 сарын байдлаар </t>
  </si>
  <si>
    <t xml:space="preserve">Илрээгүй хэрэг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</si>
</sst>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 Mo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name val="Arial Mon"/>
      <family val="2"/>
    </font>
    <font>
      <sz val="9"/>
      <color theme="1"/>
      <name val="Arial"/>
      <family val="2"/>
    </font>
    <font>
      <sz val="9"/>
      <color theme="1"/>
      <name val="Arial Mon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Arial Mon"/>
      <family val="2"/>
    </font>
    <font>
      <b/>
      <sz val="10"/>
      <name val="Arial Mon"/>
      <family val="2"/>
    </font>
    <font>
      <b/>
      <sz val="8"/>
      <name val="Arial Mon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sz val="11"/>
      <name val="A_Bodoni"/>
      <family val="2"/>
    </font>
    <font>
      <sz val="10"/>
      <name val="A_Bodoni"/>
      <family val="2"/>
    </font>
    <font>
      <sz val="10"/>
      <name val="AGBengaly Mon"/>
    </font>
    <font>
      <sz val="9"/>
      <name val="AGBengaly Mon"/>
    </font>
    <font>
      <b/>
      <sz val="9"/>
      <name val="AGBengaly Mon"/>
    </font>
    <font>
      <sz val="9"/>
      <color theme="1"/>
      <name val="AGBengaly Mo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/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/>
    <xf numFmtId="0" fontId="4" fillId="2" borderId="1" xfId="1" applyFont="1" applyFill="1" applyBorder="1" applyAlignment="1">
      <alignment horizontal="center" vertical="center" textRotation="90"/>
    </xf>
    <xf numFmtId="0" fontId="4" fillId="2" borderId="0" xfId="1" applyFont="1" applyFill="1" applyBorder="1" applyAlignment="1">
      <alignment horizontal="center" vertical="center" textRotation="90"/>
    </xf>
    <xf numFmtId="0" fontId="4" fillId="2" borderId="0" xfId="1" applyFont="1" applyFill="1" applyBorder="1" applyAlignment="1">
      <alignment vertical="center" textRotation="90"/>
    </xf>
    <xf numFmtId="0" fontId="1" fillId="2" borderId="0" xfId="1" applyFont="1" applyFill="1" applyBorder="1" applyAlignment="1">
      <alignment vertical="center" textRotation="90"/>
    </xf>
    <xf numFmtId="2" fontId="1" fillId="2" borderId="0" xfId="0" applyNumberFormat="1" applyFont="1" applyFill="1" applyBorder="1" applyAlignment="1">
      <alignment vertical="center" textRotation="90"/>
    </xf>
    <xf numFmtId="0" fontId="5" fillId="2" borderId="0" xfId="1" applyFont="1" applyFill="1" applyBorder="1" applyAlignment="1">
      <alignment vertical="center" textRotation="90"/>
    </xf>
    <xf numFmtId="0" fontId="6" fillId="2" borderId="0" xfId="1" applyFont="1" applyFill="1" applyBorder="1" applyAlignment="1">
      <alignment vertical="center" textRotation="90"/>
    </xf>
    <xf numFmtId="0" fontId="1" fillId="0" borderId="0" xfId="1" applyFont="1" applyFill="1" applyBorder="1" applyAlignment="1">
      <alignment vertical="center" textRotation="90"/>
    </xf>
    <xf numFmtId="2" fontId="1" fillId="2" borderId="0" xfId="1" applyNumberFormat="1" applyFont="1" applyFill="1" applyBorder="1" applyAlignment="1">
      <alignment vertical="center" textRotation="90"/>
    </xf>
    <xf numFmtId="0" fontId="8" fillId="2" borderId="9" xfId="1" applyFont="1" applyFill="1" applyBorder="1"/>
    <xf numFmtId="0" fontId="8" fillId="2" borderId="1" xfId="1" applyFont="1" applyFill="1" applyBorder="1"/>
    <xf numFmtId="0" fontId="8" fillId="2" borderId="1" xfId="0" applyFont="1" applyFill="1" applyBorder="1"/>
    <xf numFmtId="0" fontId="10" fillId="2" borderId="1" xfId="1" applyFont="1" applyFill="1" applyBorder="1"/>
    <xf numFmtId="0" fontId="8" fillId="0" borderId="1" xfId="1" applyFont="1" applyFill="1" applyBorder="1"/>
    <xf numFmtId="0" fontId="9" fillId="2" borderId="1" xfId="1" applyFont="1" applyFill="1" applyBorder="1"/>
    <xf numFmtId="0" fontId="11" fillId="2" borderId="1" xfId="1" applyFont="1" applyFill="1" applyBorder="1"/>
    <xf numFmtId="0" fontId="10" fillId="2" borderId="9" xfId="1" applyFont="1" applyFill="1" applyBorder="1"/>
    <xf numFmtId="0" fontId="8" fillId="0" borderId="9" xfId="1" applyFont="1" applyFill="1" applyBorder="1"/>
    <xf numFmtId="0" fontId="9" fillId="2" borderId="9" xfId="1" applyFont="1" applyFill="1" applyBorder="1"/>
    <xf numFmtId="0" fontId="11" fillId="2" borderId="9" xfId="1" applyFont="1" applyFill="1" applyBorder="1"/>
    <xf numFmtId="0" fontId="8" fillId="2" borderId="11" xfId="1" applyFont="1" applyFill="1" applyBorder="1"/>
    <xf numFmtId="0" fontId="10" fillId="2" borderId="11" xfId="1" applyFont="1" applyFill="1" applyBorder="1"/>
    <xf numFmtId="0" fontId="8" fillId="0" borderId="11" xfId="1" applyFont="1" applyFill="1" applyBorder="1"/>
    <xf numFmtId="0" fontId="9" fillId="2" borderId="10" xfId="1" applyFont="1" applyFill="1" applyBorder="1"/>
    <xf numFmtId="0" fontId="11" fillId="2" borderId="10" xfId="1" applyFont="1" applyFill="1" applyBorder="1"/>
    <xf numFmtId="0" fontId="8" fillId="2" borderId="12" xfId="1" applyFont="1" applyFill="1" applyBorder="1"/>
    <xf numFmtId="0" fontId="10" fillId="2" borderId="12" xfId="1" applyFont="1" applyFill="1" applyBorder="1"/>
    <xf numFmtId="0" fontId="8" fillId="0" borderId="12" xfId="1" applyFont="1" applyFill="1" applyBorder="1"/>
    <xf numFmtId="0" fontId="9" fillId="2" borderId="12" xfId="1" applyFont="1" applyFill="1" applyBorder="1"/>
    <xf numFmtId="0" fontId="11" fillId="2" borderId="12" xfId="1" applyFont="1" applyFill="1" applyBorder="1"/>
    <xf numFmtId="0" fontId="9" fillId="2" borderId="11" xfId="1" applyFont="1" applyFill="1" applyBorder="1"/>
    <xf numFmtId="0" fontId="12" fillId="2" borderId="12" xfId="1" applyFont="1" applyFill="1" applyBorder="1"/>
    <xf numFmtId="14" fontId="8" fillId="2" borderId="12" xfId="1" applyNumberFormat="1" applyFont="1" applyFill="1" applyBorder="1"/>
    <xf numFmtId="0" fontId="8" fillId="2" borderId="1" xfId="1" applyFont="1" applyFill="1" applyBorder="1" applyAlignment="1">
      <alignment vertical="center" textRotation="90"/>
    </xf>
    <xf numFmtId="2" fontId="8" fillId="2" borderId="1" xfId="0" applyNumberFormat="1" applyFont="1" applyFill="1" applyBorder="1" applyAlignment="1">
      <alignment vertical="center" textRotation="90"/>
    </xf>
    <xf numFmtId="0" fontId="10" fillId="2" borderId="1" xfId="1" applyFont="1" applyFill="1" applyBorder="1" applyAlignment="1">
      <alignment vertical="center" textRotation="90"/>
    </xf>
    <xf numFmtId="0" fontId="8" fillId="0" borderId="1" xfId="1" applyFont="1" applyFill="1" applyBorder="1" applyAlignment="1">
      <alignment vertical="center" textRotation="90"/>
    </xf>
    <xf numFmtId="2" fontId="8" fillId="2" borderId="1" xfId="1" applyNumberFormat="1" applyFont="1" applyFill="1" applyBorder="1" applyAlignment="1">
      <alignment vertical="center" textRotation="90"/>
    </xf>
    <xf numFmtId="0" fontId="9" fillId="2" borderId="1" xfId="1" applyFont="1" applyFill="1" applyBorder="1" applyAlignment="1">
      <alignment vertical="center" textRotation="90"/>
    </xf>
    <xf numFmtId="0" fontId="8" fillId="2" borderId="0" xfId="1" applyFont="1" applyFill="1"/>
    <xf numFmtId="0" fontId="0" fillId="2" borderId="0" xfId="0" applyFill="1"/>
    <xf numFmtId="0" fontId="10" fillId="0" borderId="1" xfId="1" applyFont="1" applyFill="1" applyBorder="1"/>
    <xf numFmtId="0" fontId="10" fillId="0" borderId="9" xfId="1" applyFont="1" applyFill="1" applyBorder="1"/>
    <xf numFmtId="0" fontId="10" fillId="0" borderId="11" xfId="1" applyFont="1" applyFill="1" applyBorder="1"/>
    <xf numFmtId="0" fontId="10" fillId="0" borderId="12" xfId="1" applyFont="1" applyFill="1" applyBorder="1"/>
    <xf numFmtId="2" fontId="10" fillId="0" borderId="1" xfId="1" applyNumberFormat="1" applyFont="1" applyFill="1" applyBorder="1" applyAlignment="1">
      <alignment vertical="center" textRotation="90"/>
    </xf>
    <xf numFmtId="2" fontId="7" fillId="0" borderId="0" xfId="1" applyNumberFormat="1" applyFont="1" applyFill="1" applyBorder="1" applyAlignment="1">
      <alignment vertical="center" textRotation="90"/>
    </xf>
    <xf numFmtId="0" fontId="0" fillId="0" borderId="0" xfId="0" applyFill="1"/>
    <xf numFmtId="0" fontId="12" fillId="2" borderId="11" xfId="1" applyFont="1" applyFill="1" applyBorder="1"/>
    <xf numFmtId="0" fontId="12" fillId="0" borderId="11" xfId="1" applyFont="1" applyFill="1" applyBorder="1"/>
    <xf numFmtId="14" fontId="0" fillId="0" borderId="0" xfId="0" applyNumberFormat="1"/>
    <xf numFmtId="1" fontId="0" fillId="0" borderId="0" xfId="0" applyNumberFormat="1"/>
    <xf numFmtId="1" fontId="1" fillId="0" borderId="1" xfId="2" applyNumberFormat="1" applyFont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1" fontId="1" fillId="0" borderId="1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165" fontId="1" fillId="0" borderId="1" xfId="2" applyNumberFormat="1" applyFont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vertical="center" textRotation="90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3" fillId="0" borderId="0" xfId="0" applyNumberFormat="1" applyFont="1"/>
    <xf numFmtId="1" fontId="1" fillId="0" borderId="0" xfId="2" applyNumberFormat="1" applyFont="1"/>
    <xf numFmtId="0" fontId="1" fillId="0" borderId="0" xfId="2" applyFont="1"/>
    <xf numFmtId="0" fontId="1" fillId="0" borderId="0" xfId="4"/>
    <xf numFmtId="0" fontId="14" fillId="2" borderId="1" xfId="4" applyFont="1" applyFill="1" applyBorder="1" applyAlignment="1">
      <alignment horizontal="center" vertical="center" textRotation="90" wrapText="1"/>
    </xf>
    <xf numFmtId="0" fontId="4" fillId="2" borderId="1" xfId="4" applyFont="1" applyFill="1" applyBorder="1" applyAlignment="1">
      <alignment horizontal="center" vertical="center" textRotation="90" wrapText="1"/>
    </xf>
    <xf numFmtId="0" fontId="14" fillId="0" borderId="1" xfId="4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textRotation="90" wrapText="1"/>
    </xf>
    <xf numFmtId="0" fontId="4" fillId="0" borderId="1" xfId="4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14" fillId="0" borderId="1" xfId="4" applyFont="1" applyBorder="1" applyAlignment="1">
      <alignment vertical="center" textRotation="90"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textRotation="90"/>
    </xf>
    <xf numFmtId="1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 textRotation="90"/>
    </xf>
    <xf numFmtId="0" fontId="14" fillId="0" borderId="0" xfId="4" applyFont="1" applyBorder="1" applyAlignment="1">
      <alignment vertical="center" textRotation="90" wrapText="1"/>
    </xf>
    <xf numFmtId="165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 textRotation="90"/>
    </xf>
    <xf numFmtId="1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1" fillId="0" borderId="0" xfId="4" applyFont="1"/>
    <xf numFmtId="0" fontId="4" fillId="0" borderId="0" xfId="4" applyFont="1"/>
    <xf numFmtId="0" fontId="15" fillId="0" borderId="0" xfId="4" applyFont="1"/>
    <xf numFmtId="0" fontId="0" fillId="0" borderId="0" xfId="0" applyFont="1"/>
    <xf numFmtId="0" fontId="16" fillId="2" borderId="1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6" fillId="0" borderId="1" xfId="0" applyFont="1" applyBorder="1" applyAlignment="1">
      <alignment horizontal="center" vertical="center" wrapText="1"/>
    </xf>
    <xf numFmtId="10" fontId="17" fillId="3" borderId="9" xfId="0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9" xfId="1" applyFont="1" applyFill="1" applyBorder="1"/>
    <xf numFmtId="0" fontId="2" fillId="3" borderId="10" xfId="1" applyFont="1" applyFill="1" applyBorder="1" applyAlignment="1">
      <alignment horizontal="center" vertical="center"/>
    </xf>
    <xf numFmtId="0" fontId="2" fillId="3" borderId="16" xfId="1" applyFont="1" applyFill="1" applyBorder="1"/>
    <xf numFmtId="0" fontId="17" fillId="3" borderId="9" xfId="0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17" fillId="0" borderId="1" xfId="0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4" fontId="5" fillId="0" borderId="0" xfId="3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textRotation="90" wrapText="1"/>
    </xf>
    <xf numFmtId="0" fontId="23" fillId="2" borderId="2" xfId="1" applyFont="1" applyFill="1" applyBorder="1" applyAlignment="1">
      <alignment horizontal="center" vertical="center" textRotation="90" wrapText="1"/>
    </xf>
    <xf numFmtId="0" fontId="23" fillId="2" borderId="3" xfId="1" applyFont="1" applyFill="1" applyBorder="1" applyAlignment="1">
      <alignment horizontal="center" vertical="center" textRotation="90" wrapText="1"/>
    </xf>
    <xf numFmtId="0" fontId="23" fillId="0" borderId="4" xfId="1" applyFont="1" applyFill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0" fontId="23" fillId="0" borderId="6" xfId="1" applyFont="1" applyFill="1" applyBorder="1" applyAlignment="1">
      <alignment horizontal="center"/>
    </xf>
    <xf numFmtId="0" fontId="23" fillId="2" borderId="7" xfId="1" applyFont="1" applyFill="1" applyBorder="1" applyAlignment="1">
      <alignment horizontal="center" vertical="center" textRotation="90" wrapText="1"/>
    </xf>
    <xf numFmtId="0" fontId="23" fillId="2" borderId="8" xfId="1" applyFont="1" applyFill="1" applyBorder="1" applyAlignment="1">
      <alignment horizontal="center" vertical="center" textRotation="90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textRotation="90" wrapText="1"/>
    </xf>
    <xf numFmtId="0" fontId="23" fillId="0" borderId="1" xfId="1" applyFont="1" applyFill="1" applyBorder="1" applyAlignment="1">
      <alignment horizontal="center" vertical="center" textRotation="90" wrapText="1"/>
    </xf>
    <xf numFmtId="0" fontId="25" fillId="2" borderId="1" xfId="1" applyFont="1" applyFill="1" applyBorder="1" applyAlignment="1">
      <alignment horizontal="center" vertical="center" textRotation="90" wrapText="1"/>
    </xf>
    <xf numFmtId="0" fontId="24" fillId="2" borderId="1" xfId="1" applyFont="1" applyFill="1" applyBorder="1" applyAlignment="1">
      <alignment horizontal="center" vertical="center" textRotation="90" wrapText="1"/>
    </xf>
  </cellXfs>
  <cellStyles count="5">
    <cellStyle name="Currency 4" xfId="3"/>
    <cellStyle name="Normal" xfId="0" builtinId="0"/>
    <cellStyle name="Normal 3" xfId="2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view="pageLayout" topLeftCell="A4" zoomScale="130" zoomScaleNormal="100" zoomScalePageLayoutView="130" workbookViewId="0">
      <selection activeCell="S14" sqref="S14"/>
    </sheetView>
  </sheetViews>
  <sheetFormatPr defaultColWidth="3.109375" defaultRowHeight="14.4" x14ac:dyDescent="0.3"/>
  <cols>
    <col min="2" max="2" width="14" customWidth="1"/>
    <col min="3" max="4" width="3.33203125" bestFit="1" customWidth="1"/>
    <col min="5" max="5" width="3.6640625" customWidth="1"/>
    <col min="6" max="6" width="4.6640625" customWidth="1"/>
    <col min="7" max="7" width="3.33203125" bestFit="1" customWidth="1"/>
    <col min="8" max="8" width="3" customWidth="1"/>
    <col min="9" max="9" width="3.33203125" bestFit="1" customWidth="1"/>
    <col min="10" max="12" width="2.88671875" customWidth="1"/>
    <col min="13" max="15" width="3.33203125" bestFit="1" customWidth="1"/>
    <col min="16" max="16" width="2.6640625" customWidth="1"/>
    <col min="17" max="17" width="3" customWidth="1"/>
    <col min="18" max="18" width="3.109375" customWidth="1"/>
    <col min="19" max="19" width="3.33203125" bestFit="1" customWidth="1"/>
    <col min="20" max="20" width="3.33203125" style="49" bestFit="1" customWidth="1"/>
    <col min="21" max="21" width="3.33203125" customWidth="1"/>
    <col min="22" max="22" width="3" style="56" customWidth="1"/>
    <col min="23" max="26" width="3.33203125" style="56" bestFit="1" customWidth="1"/>
    <col min="27" max="28" width="3.33203125" bestFit="1" customWidth="1"/>
    <col min="29" max="29" width="2.88671875" customWidth="1"/>
    <col min="30" max="31" width="3" customWidth="1"/>
    <col min="32" max="32" width="3.33203125" customWidth="1"/>
    <col min="33" max="33" width="3.109375" customWidth="1"/>
    <col min="34" max="35" width="3" customWidth="1"/>
  </cols>
  <sheetData>
    <row r="1" spans="1:36" x14ac:dyDescent="0.3">
      <c r="A1" s="146"/>
      <c r="B1" s="147" t="s">
        <v>40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36" x14ac:dyDescent="0.3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1:36" x14ac:dyDescent="0.3">
      <c r="A3" s="148" t="s">
        <v>0</v>
      </c>
      <c r="B3" s="149" t="s">
        <v>1</v>
      </c>
      <c r="C3" s="150" t="s">
        <v>2</v>
      </c>
      <c r="D3" s="150"/>
      <c r="E3" s="150" t="s">
        <v>3</v>
      </c>
      <c r="F3" s="150"/>
      <c r="G3" s="151" t="s">
        <v>4</v>
      </c>
      <c r="H3" s="151"/>
      <c r="I3" s="152" t="s">
        <v>5</v>
      </c>
      <c r="J3" s="153"/>
      <c r="K3" s="164" t="s">
        <v>6</v>
      </c>
      <c r="L3" s="164"/>
      <c r="M3" s="150" t="s">
        <v>7</v>
      </c>
      <c r="N3" s="150"/>
      <c r="O3" s="152" t="s">
        <v>8</v>
      </c>
      <c r="P3" s="153"/>
      <c r="Q3" s="152" t="s">
        <v>9</v>
      </c>
      <c r="R3" s="153"/>
      <c r="S3" s="152" t="s">
        <v>10</v>
      </c>
      <c r="T3" s="153"/>
      <c r="U3" s="150" t="s">
        <v>11</v>
      </c>
      <c r="V3" s="150"/>
      <c r="W3" s="154" t="s">
        <v>12</v>
      </c>
      <c r="X3" s="155"/>
      <c r="Y3" s="155"/>
      <c r="Z3" s="156"/>
      <c r="AA3" s="151" t="s">
        <v>13</v>
      </c>
      <c r="AB3" s="151"/>
      <c r="AC3" s="151" t="s">
        <v>14</v>
      </c>
      <c r="AD3" s="151"/>
      <c r="AE3" s="151" t="s">
        <v>15</v>
      </c>
      <c r="AF3" s="151"/>
      <c r="AG3" s="152" t="s">
        <v>16</v>
      </c>
      <c r="AH3" s="153"/>
      <c r="AI3" s="152" t="s">
        <v>17</v>
      </c>
      <c r="AJ3" s="153"/>
    </row>
    <row r="4" spans="1:36" ht="51.75" customHeight="1" x14ac:dyDescent="0.3">
      <c r="A4" s="148"/>
      <c r="B4" s="149"/>
      <c r="C4" s="150"/>
      <c r="D4" s="150"/>
      <c r="E4" s="150"/>
      <c r="F4" s="150"/>
      <c r="G4" s="151"/>
      <c r="H4" s="151"/>
      <c r="I4" s="157"/>
      <c r="J4" s="158"/>
      <c r="K4" s="164"/>
      <c r="L4" s="164"/>
      <c r="M4" s="150"/>
      <c r="N4" s="150"/>
      <c r="O4" s="157"/>
      <c r="P4" s="158"/>
      <c r="Q4" s="157"/>
      <c r="R4" s="158"/>
      <c r="S4" s="157"/>
      <c r="T4" s="158"/>
      <c r="U4" s="150"/>
      <c r="V4" s="150"/>
      <c r="W4" s="159" t="s">
        <v>18</v>
      </c>
      <c r="X4" s="160"/>
      <c r="Y4" s="159" t="s">
        <v>19</v>
      </c>
      <c r="Z4" s="160"/>
      <c r="AA4" s="151"/>
      <c r="AB4" s="151"/>
      <c r="AC4" s="151"/>
      <c r="AD4" s="151"/>
      <c r="AE4" s="151"/>
      <c r="AF4" s="151"/>
      <c r="AG4" s="157"/>
      <c r="AH4" s="158"/>
      <c r="AI4" s="157"/>
      <c r="AJ4" s="158"/>
    </row>
    <row r="5" spans="1:36" ht="45.75" customHeight="1" x14ac:dyDescent="0.3">
      <c r="A5" s="148"/>
      <c r="B5" s="149"/>
      <c r="C5" s="161">
        <v>2015</v>
      </c>
      <c r="D5" s="161">
        <v>2016</v>
      </c>
      <c r="E5" s="161">
        <v>2015</v>
      </c>
      <c r="F5" s="161">
        <v>2016</v>
      </c>
      <c r="G5" s="161">
        <v>2015</v>
      </c>
      <c r="H5" s="161">
        <v>2016</v>
      </c>
      <c r="I5" s="161">
        <v>2015</v>
      </c>
      <c r="J5" s="161">
        <v>2016</v>
      </c>
      <c r="K5" s="161">
        <v>2015</v>
      </c>
      <c r="L5" s="161">
        <v>2016</v>
      </c>
      <c r="M5" s="161">
        <v>2015</v>
      </c>
      <c r="N5" s="161">
        <v>2016</v>
      </c>
      <c r="O5" s="161">
        <v>2015</v>
      </c>
      <c r="P5" s="161">
        <v>2016</v>
      </c>
      <c r="Q5" s="161">
        <v>2015</v>
      </c>
      <c r="R5" s="161">
        <v>2016</v>
      </c>
      <c r="S5" s="161">
        <v>2015</v>
      </c>
      <c r="T5" s="161">
        <v>2016</v>
      </c>
      <c r="U5" s="161">
        <v>2015</v>
      </c>
      <c r="V5" s="162">
        <v>2016</v>
      </c>
      <c r="W5" s="162">
        <v>2015</v>
      </c>
      <c r="X5" s="162">
        <v>2016</v>
      </c>
      <c r="Y5" s="162">
        <v>2015</v>
      </c>
      <c r="Z5" s="162">
        <v>2016</v>
      </c>
      <c r="AA5" s="161">
        <v>2015</v>
      </c>
      <c r="AB5" s="161">
        <v>2016</v>
      </c>
      <c r="AC5" s="161">
        <v>2015</v>
      </c>
      <c r="AD5" s="161">
        <v>2016</v>
      </c>
      <c r="AE5" s="161">
        <v>2015</v>
      </c>
      <c r="AF5" s="161">
        <v>2016</v>
      </c>
      <c r="AG5" s="161">
        <v>2015</v>
      </c>
      <c r="AH5" s="161">
        <v>2016</v>
      </c>
      <c r="AI5" s="161">
        <v>2015</v>
      </c>
      <c r="AJ5" s="163">
        <v>2016</v>
      </c>
    </row>
    <row r="6" spans="1:36" x14ac:dyDescent="0.3">
      <c r="A6" s="1">
        <v>1</v>
      </c>
      <c r="B6" s="2" t="s">
        <v>20</v>
      </c>
      <c r="C6" s="18">
        <f t="shared" ref="C6:E21" si="0">AI6+AG6+AE6+AC6+AA6+U6+S6+Q6+O6+M6+K6+I6+G6</f>
        <v>0</v>
      </c>
      <c r="D6" s="19">
        <v>1</v>
      </c>
      <c r="E6" s="19">
        <v>0</v>
      </c>
      <c r="F6" s="20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1"/>
      <c r="U6" s="19"/>
      <c r="V6" s="50"/>
      <c r="W6" s="22"/>
      <c r="X6" s="22"/>
      <c r="Y6" s="22"/>
      <c r="Z6" s="22"/>
      <c r="AA6" s="19"/>
      <c r="AB6" s="19"/>
      <c r="AC6" s="19"/>
      <c r="AD6" s="19"/>
      <c r="AE6" s="19"/>
      <c r="AF6" s="19"/>
      <c r="AG6" s="19"/>
      <c r="AH6" s="19">
        <v>1</v>
      </c>
      <c r="AI6" s="23"/>
      <c r="AJ6" s="24"/>
    </row>
    <row r="7" spans="1:36" x14ac:dyDescent="0.3">
      <c r="A7" s="1">
        <v>2</v>
      </c>
      <c r="B7" s="2" t="s">
        <v>21</v>
      </c>
      <c r="C7" s="18">
        <f t="shared" si="0"/>
        <v>0</v>
      </c>
      <c r="D7" s="19">
        <f t="shared" si="0"/>
        <v>1</v>
      </c>
      <c r="E7" s="19">
        <f t="shared" si="0"/>
        <v>0</v>
      </c>
      <c r="F7" s="20">
        <v>1</v>
      </c>
      <c r="G7" s="19"/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21"/>
      <c r="U7" s="19"/>
      <c r="V7" s="50"/>
      <c r="W7" s="22"/>
      <c r="X7" s="22"/>
      <c r="Y7" s="22"/>
      <c r="Z7" s="22"/>
      <c r="AA7" s="19"/>
      <c r="AB7" s="19"/>
      <c r="AC7" s="19"/>
      <c r="AD7" s="19"/>
      <c r="AE7" s="19"/>
      <c r="AF7" s="19"/>
      <c r="AG7" s="19"/>
      <c r="AH7" s="19"/>
      <c r="AI7" s="23"/>
      <c r="AJ7" s="24"/>
    </row>
    <row r="8" spans="1:36" x14ac:dyDescent="0.3">
      <c r="A8" s="1">
        <v>3</v>
      </c>
      <c r="B8" s="2" t="s">
        <v>22</v>
      </c>
      <c r="C8" s="18">
        <f t="shared" si="0"/>
        <v>1</v>
      </c>
      <c r="D8" s="19">
        <f t="shared" si="0"/>
        <v>1</v>
      </c>
      <c r="E8" s="19">
        <v>0</v>
      </c>
      <c r="F8" s="20">
        <f t="shared" ref="F8:F23" si="1">D8*100/C8-100</f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1"/>
      <c r="U8" s="19">
        <v>1</v>
      </c>
      <c r="V8" s="50"/>
      <c r="W8" s="22"/>
      <c r="X8" s="22"/>
      <c r="Y8" s="22">
        <v>1</v>
      </c>
      <c r="Z8" s="22"/>
      <c r="AA8" s="19"/>
      <c r="AB8" s="19"/>
      <c r="AC8" s="19"/>
      <c r="AD8" s="19"/>
      <c r="AE8" s="19"/>
      <c r="AF8" s="19"/>
      <c r="AG8" s="19"/>
      <c r="AH8" s="19"/>
      <c r="AI8" s="23"/>
      <c r="AJ8" s="24">
        <v>1</v>
      </c>
    </row>
    <row r="9" spans="1:36" x14ac:dyDescent="0.3">
      <c r="A9" s="4">
        <v>4</v>
      </c>
      <c r="B9" s="2" t="s">
        <v>23</v>
      </c>
      <c r="C9" s="18">
        <f t="shared" si="0"/>
        <v>0</v>
      </c>
      <c r="D9" s="19">
        <f t="shared" si="0"/>
        <v>0</v>
      </c>
      <c r="E9" s="19">
        <f t="shared" si="0"/>
        <v>0</v>
      </c>
      <c r="F9" s="20"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5"/>
      <c r="U9" s="18"/>
      <c r="V9" s="51"/>
      <c r="W9" s="22"/>
      <c r="X9" s="22"/>
      <c r="Y9" s="26"/>
      <c r="Z9" s="26"/>
      <c r="AA9" s="18"/>
      <c r="AB9" s="18"/>
      <c r="AC9" s="18"/>
      <c r="AD9" s="18"/>
      <c r="AE9" s="18"/>
      <c r="AF9" s="18"/>
      <c r="AG9" s="18"/>
      <c r="AH9" s="18"/>
      <c r="AI9" s="27"/>
      <c r="AJ9" s="28"/>
    </row>
    <row r="10" spans="1:36" x14ac:dyDescent="0.3">
      <c r="A10" s="1">
        <v>5</v>
      </c>
      <c r="B10" s="2" t="s">
        <v>24</v>
      </c>
      <c r="C10" s="18">
        <f t="shared" si="0"/>
        <v>0</v>
      </c>
      <c r="D10" s="19">
        <f t="shared" si="0"/>
        <v>0</v>
      </c>
      <c r="E10" s="19">
        <f t="shared" si="0"/>
        <v>0</v>
      </c>
      <c r="F10" s="20"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1"/>
      <c r="U10" s="19"/>
      <c r="V10" s="50"/>
      <c r="W10" s="22"/>
      <c r="X10" s="22"/>
      <c r="Y10" s="22"/>
      <c r="Z10" s="22"/>
      <c r="AA10" s="19"/>
      <c r="AB10" s="19"/>
      <c r="AC10" s="19"/>
      <c r="AD10" s="19"/>
      <c r="AE10" s="19"/>
      <c r="AF10" s="19"/>
      <c r="AG10" s="19"/>
      <c r="AH10" s="19"/>
      <c r="AI10" s="23"/>
      <c r="AJ10" s="24"/>
    </row>
    <row r="11" spans="1:36" x14ac:dyDescent="0.3">
      <c r="A11" s="1">
        <v>6</v>
      </c>
      <c r="B11" s="2" t="s">
        <v>25</v>
      </c>
      <c r="C11" s="18">
        <f t="shared" si="0"/>
        <v>0</v>
      </c>
      <c r="D11" s="19">
        <f t="shared" si="0"/>
        <v>0</v>
      </c>
      <c r="E11" s="19">
        <v>0</v>
      </c>
      <c r="F11" s="20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1"/>
      <c r="U11" s="19"/>
      <c r="V11" s="50"/>
      <c r="W11" s="22"/>
      <c r="X11" s="22"/>
      <c r="Y11" s="22"/>
      <c r="Z11" s="22"/>
      <c r="AA11" s="19"/>
      <c r="AB11" s="19"/>
      <c r="AC11" s="19"/>
      <c r="AD11" s="19"/>
      <c r="AE11" s="19"/>
      <c r="AF11" s="19"/>
      <c r="AG11" s="19"/>
      <c r="AH11" s="19"/>
      <c r="AI11" s="23"/>
      <c r="AJ11" s="24"/>
    </row>
    <row r="12" spans="1:36" x14ac:dyDescent="0.3">
      <c r="A12" s="1">
        <v>7</v>
      </c>
      <c r="B12" s="2" t="s">
        <v>26</v>
      </c>
      <c r="C12" s="18">
        <f t="shared" si="0"/>
        <v>0</v>
      </c>
      <c r="D12" s="19">
        <f t="shared" si="0"/>
        <v>0</v>
      </c>
      <c r="E12" s="19">
        <f>AK12+AI12+AG12+AE12+AC12+W12+U12+S12+Q12+O12+M12+K12+I12</f>
        <v>0</v>
      </c>
      <c r="F12" s="20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1"/>
      <c r="U12" s="19"/>
      <c r="V12" s="50"/>
      <c r="W12" s="22"/>
      <c r="X12" s="22"/>
      <c r="Y12" s="22"/>
      <c r="Z12" s="22"/>
      <c r="AA12" s="19"/>
      <c r="AB12" s="19"/>
      <c r="AC12" s="19"/>
      <c r="AD12" s="19"/>
      <c r="AE12" s="19"/>
      <c r="AF12" s="19"/>
      <c r="AG12" s="19"/>
      <c r="AH12" s="19"/>
      <c r="AI12" s="23"/>
      <c r="AJ12" s="24"/>
    </row>
    <row r="13" spans="1:36" x14ac:dyDescent="0.3">
      <c r="A13" s="1">
        <v>8</v>
      </c>
      <c r="B13" s="2" t="s">
        <v>27</v>
      </c>
      <c r="C13" s="18">
        <f t="shared" si="0"/>
        <v>4</v>
      </c>
      <c r="D13" s="19">
        <f t="shared" si="0"/>
        <v>4</v>
      </c>
      <c r="E13" s="19">
        <v>0</v>
      </c>
      <c r="F13" s="20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v>3</v>
      </c>
      <c r="Q13" s="19"/>
      <c r="R13" s="19"/>
      <c r="S13" s="19">
        <v>1</v>
      </c>
      <c r="T13" s="21"/>
      <c r="U13" s="19">
        <v>2</v>
      </c>
      <c r="V13" s="50">
        <v>1</v>
      </c>
      <c r="W13" s="22"/>
      <c r="X13" s="22">
        <v>1</v>
      </c>
      <c r="Y13" s="22">
        <v>2</v>
      </c>
      <c r="Z13" s="22"/>
      <c r="AA13" s="19"/>
      <c r="AB13" s="19"/>
      <c r="AC13" s="19"/>
      <c r="AD13" s="19"/>
      <c r="AE13" s="19"/>
      <c r="AF13" s="19"/>
      <c r="AG13" s="19"/>
      <c r="AH13" s="19"/>
      <c r="AI13" s="23">
        <v>1</v>
      </c>
      <c r="AJ13" s="24"/>
    </row>
    <row r="14" spans="1:36" x14ac:dyDescent="0.3">
      <c r="A14" s="1">
        <v>9</v>
      </c>
      <c r="B14" s="2" t="s">
        <v>28</v>
      </c>
      <c r="C14" s="18">
        <f t="shared" si="0"/>
        <v>0</v>
      </c>
      <c r="D14" s="19">
        <f t="shared" si="0"/>
        <v>0</v>
      </c>
      <c r="E14" s="19">
        <f>AK14+AI14+AG14+AE14+AC14+W14+U14+S14+Q14+O14+M14+K14+I14</f>
        <v>0</v>
      </c>
      <c r="F14" s="20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1"/>
      <c r="U14" s="19"/>
      <c r="V14" s="50"/>
      <c r="W14" s="22"/>
      <c r="X14" s="22"/>
      <c r="Y14" s="22"/>
      <c r="Z14" s="22"/>
      <c r="AA14" s="19"/>
      <c r="AB14" s="19"/>
      <c r="AC14" s="19"/>
      <c r="AD14" s="19"/>
      <c r="AE14" s="19"/>
      <c r="AF14" s="19"/>
      <c r="AG14" s="19"/>
      <c r="AH14" s="19"/>
      <c r="AI14" s="23"/>
      <c r="AJ14" s="24"/>
    </row>
    <row r="15" spans="1:36" x14ac:dyDescent="0.3">
      <c r="A15" s="1">
        <v>10</v>
      </c>
      <c r="B15" s="2" t="s">
        <v>29</v>
      </c>
      <c r="C15" s="18">
        <f t="shared" si="0"/>
        <v>0</v>
      </c>
      <c r="D15" s="19">
        <f t="shared" si="0"/>
        <v>2</v>
      </c>
      <c r="E15" s="19">
        <v>2</v>
      </c>
      <c r="F15" s="20">
        <v>100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v>1</v>
      </c>
      <c r="Q15" s="19"/>
      <c r="R15" s="19"/>
      <c r="S15" s="19"/>
      <c r="T15" s="21"/>
      <c r="U15" s="19"/>
      <c r="V15" s="50"/>
      <c r="W15" s="22"/>
      <c r="X15" s="22"/>
      <c r="Y15" s="22"/>
      <c r="Z15" s="22"/>
      <c r="AA15" s="19"/>
      <c r="AB15" s="19"/>
      <c r="AC15" s="19"/>
      <c r="AD15" s="19"/>
      <c r="AE15" s="19"/>
      <c r="AF15" s="19"/>
      <c r="AG15" s="19"/>
      <c r="AH15" s="19"/>
      <c r="AI15" s="23"/>
      <c r="AJ15" s="24">
        <v>1</v>
      </c>
    </row>
    <row r="16" spans="1:36" x14ac:dyDescent="0.3">
      <c r="A16" s="1">
        <v>11</v>
      </c>
      <c r="B16" s="2" t="s">
        <v>30</v>
      </c>
      <c r="C16" s="18">
        <f t="shared" si="0"/>
        <v>2</v>
      </c>
      <c r="D16" s="19">
        <f t="shared" si="0"/>
        <v>2</v>
      </c>
      <c r="E16" s="19">
        <v>0</v>
      </c>
      <c r="F16" s="20">
        <f t="shared" si="1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1</v>
      </c>
      <c r="T16" s="21"/>
      <c r="U16" s="19"/>
      <c r="V16" s="50">
        <v>2</v>
      </c>
      <c r="W16" s="22"/>
      <c r="X16" s="22">
        <v>1</v>
      </c>
      <c r="Y16" s="22"/>
      <c r="Z16" s="22">
        <v>1</v>
      </c>
      <c r="AA16" s="19"/>
      <c r="AB16" s="19"/>
      <c r="AC16" s="19"/>
      <c r="AD16" s="19"/>
      <c r="AE16" s="19"/>
      <c r="AF16" s="19"/>
      <c r="AG16" s="19"/>
      <c r="AH16" s="19"/>
      <c r="AI16" s="23">
        <v>1</v>
      </c>
      <c r="AJ16" s="24"/>
    </row>
    <row r="17" spans="1:36" x14ac:dyDescent="0.3">
      <c r="A17" s="1">
        <v>12</v>
      </c>
      <c r="B17" s="2" t="s">
        <v>31</v>
      </c>
      <c r="C17" s="18">
        <f t="shared" si="0"/>
        <v>2</v>
      </c>
      <c r="D17" s="19">
        <f t="shared" si="0"/>
        <v>7</v>
      </c>
      <c r="E17" s="19">
        <v>5</v>
      </c>
      <c r="F17" s="20">
        <v>71.400000000000006</v>
      </c>
      <c r="G17" s="19"/>
      <c r="H17" s="19"/>
      <c r="I17" s="19"/>
      <c r="J17" s="19">
        <v>1</v>
      </c>
      <c r="K17" s="19"/>
      <c r="L17" s="19"/>
      <c r="M17" s="19"/>
      <c r="N17" s="19">
        <v>1</v>
      </c>
      <c r="O17" s="19"/>
      <c r="P17" s="19">
        <v>1</v>
      </c>
      <c r="Q17" s="19"/>
      <c r="R17" s="19"/>
      <c r="S17" s="19"/>
      <c r="T17" s="21">
        <v>1</v>
      </c>
      <c r="U17" s="19">
        <v>1</v>
      </c>
      <c r="V17" s="50">
        <v>3</v>
      </c>
      <c r="W17" s="22"/>
      <c r="X17" s="22"/>
      <c r="Y17" s="22">
        <v>1</v>
      </c>
      <c r="Z17" s="22">
        <v>3</v>
      </c>
      <c r="AA17" s="19"/>
      <c r="AB17" s="19"/>
      <c r="AC17" s="19"/>
      <c r="AD17" s="19"/>
      <c r="AE17" s="19"/>
      <c r="AF17" s="19"/>
      <c r="AG17" s="19"/>
      <c r="AH17" s="19"/>
      <c r="AI17" s="23">
        <v>1</v>
      </c>
      <c r="AJ17" s="24"/>
    </row>
    <row r="18" spans="1:36" x14ac:dyDescent="0.3">
      <c r="A18" s="1">
        <v>13</v>
      </c>
      <c r="B18" s="2" t="s">
        <v>32</v>
      </c>
      <c r="C18" s="18">
        <f t="shared" si="0"/>
        <v>1</v>
      </c>
      <c r="D18" s="19">
        <f t="shared" si="0"/>
        <v>1</v>
      </c>
      <c r="E18" s="19">
        <v>0</v>
      </c>
      <c r="F18" s="20"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1"/>
      <c r="U18" s="19">
        <v>1</v>
      </c>
      <c r="V18" s="50"/>
      <c r="W18" s="22"/>
      <c r="X18" s="22"/>
      <c r="Y18" s="22">
        <v>1</v>
      </c>
      <c r="Z18" s="22"/>
      <c r="AA18" s="19"/>
      <c r="AB18" s="19"/>
      <c r="AC18" s="19"/>
      <c r="AD18" s="19"/>
      <c r="AE18" s="19"/>
      <c r="AF18" s="19"/>
      <c r="AG18" s="19"/>
      <c r="AH18" s="19"/>
      <c r="AI18" s="23"/>
      <c r="AJ18" s="24">
        <v>1</v>
      </c>
    </row>
    <row r="19" spans="1:36" ht="15" thickBot="1" x14ac:dyDescent="0.35">
      <c r="A19" s="4">
        <v>14</v>
      </c>
      <c r="B19" s="3" t="s">
        <v>33</v>
      </c>
      <c r="C19" s="18">
        <f t="shared" si="0"/>
        <v>2</v>
      </c>
      <c r="D19" s="19">
        <f t="shared" si="0"/>
        <v>0</v>
      </c>
      <c r="E19" s="19">
        <v>2</v>
      </c>
      <c r="F19" s="20">
        <f t="shared" si="1"/>
        <v>-100</v>
      </c>
      <c r="G19" s="18"/>
      <c r="H19" s="18"/>
      <c r="I19" s="18"/>
      <c r="J19" s="18"/>
      <c r="K19" s="18"/>
      <c r="L19" s="18"/>
      <c r="M19" s="18"/>
      <c r="N19" s="18"/>
      <c r="O19" s="18">
        <v>2</v>
      </c>
      <c r="P19" s="18"/>
      <c r="Q19" s="18"/>
      <c r="R19" s="18"/>
      <c r="S19" s="18"/>
      <c r="T19" s="25"/>
      <c r="U19" s="18"/>
      <c r="V19" s="51"/>
      <c r="W19" s="22"/>
      <c r="X19" s="22"/>
      <c r="Y19" s="26"/>
      <c r="Z19" s="26"/>
      <c r="AA19" s="18"/>
      <c r="AB19" s="18"/>
      <c r="AC19" s="18"/>
      <c r="AD19" s="18"/>
      <c r="AE19" s="18"/>
      <c r="AF19" s="18"/>
      <c r="AG19" s="18"/>
      <c r="AH19" s="18"/>
      <c r="AI19" s="27"/>
      <c r="AJ19" s="28"/>
    </row>
    <row r="20" spans="1:36" ht="15" thickBot="1" x14ac:dyDescent="0.35">
      <c r="A20" s="5">
        <v>15</v>
      </c>
      <c r="B20" s="6" t="s">
        <v>34</v>
      </c>
      <c r="C20" s="18">
        <f t="shared" si="0"/>
        <v>8</v>
      </c>
      <c r="D20" s="19">
        <f t="shared" si="0"/>
        <v>9</v>
      </c>
      <c r="E20" s="19">
        <v>2</v>
      </c>
      <c r="F20" s="20">
        <v>22.2</v>
      </c>
      <c r="G20" s="29"/>
      <c r="H20" s="29"/>
      <c r="I20" s="29"/>
      <c r="J20" s="29"/>
      <c r="K20" s="29"/>
      <c r="L20" s="29"/>
      <c r="M20" s="29"/>
      <c r="N20" s="29"/>
      <c r="O20" s="29">
        <v>6</v>
      </c>
      <c r="P20" s="29">
        <v>8</v>
      </c>
      <c r="Q20" s="29"/>
      <c r="R20" s="29"/>
      <c r="S20" s="29">
        <v>1</v>
      </c>
      <c r="T20" s="30"/>
      <c r="U20" s="29"/>
      <c r="V20" s="52">
        <v>1</v>
      </c>
      <c r="W20" s="22"/>
      <c r="X20" s="22">
        <v>1</v>
      </c>
      <c r="Y20" s="31"/>
      <c r="Z20" s="31"/>
      <c r="AA20" s="29"/>
      <c r="AB20" s="29"/>
      <c r="AC20" s="29"/>
      <c r="AD20" s="29"/>
      <c r="AE20" s="29"/>
      <c r="AF20" s="29"/>
      <c r="AG20" s="29"/>
      <c r="AH20" s="29"/>
      <c r="AI20" s="32">
        <v>1</v>
      </c>
      <c r="AJ20" s="33"/>
    </row>
    <row r="21" spans="1:36" x14ac:dyDescent="0.3">
      <c r="A21" s="7">
        <v>16</v>
      </c>
      <c r="B21" s="8" t="s">
        <v>35</v>
      </c>
      <c r="C21" s="18">
        <f t="shared" si="0"/>
        <v>1</v>
      </c>
      <c r="D21" s="19">
        <f t="shared" si="0"/>
        <v>3</v>
      </c>
      <c r="E21" s="19">
        <v>2</v>
      </c>
      <c r="F21" s="20">
        <v>66.599999999999994</v>
      </c>
      <c r="G21" s="34"/>
      <c r="H21" s="34">
        <v>1</v>
      </c>
      <c r="I21" s="34"/>
      <c r="J21" s="34"/>
      <c r="K21" s="34"/>
      <c r="L21" s="34"/>
      <c r="M21" s="34"/>
      <c r="N21" s="34"/>
      <c r="O21" s="34">
        <v>1</v>
      </c>
      <c r="P21" s="34"/>
      <c r="Q21" s="34"/>
      <c r="R21" s="34"/>
      <c r="S21" s="34"/>
      <c r="T21" s="35"/>
      <c r="U21" s="34"/>
      <c r="V21" s="53">
        <v>2</v>
      </c>
      <c r="W21" s="22"/>
      <c r="X21" s="22"/>
      <c r="Y21" s="36"/>
      <c r="Z21" s="36">
        <v>2</v>
      </c>
      <c r="AA21" s="34"/>
      <c r="AB21" s="34"/>
      <c r="AC21" s="34"/>
      <c r="AD21" s="34"/>
      <c r="AE21" s="34"/>
      <c r="AF21" s="34"/>
      <c r="AG21" s="34"/>
      <c r="AH21" s="34"/>
      <c r="AI21" s="37"/>
      <c r="AJ21" s="38"/>
    </row>
    <row r="22" spans="1:36" ht="15" thickBot="1" x14ac:dyDescent="0.35">
      <c r="A22" s="4">
        <v>17</v>
      </c>
      <c r="B22" s="3" t="s">
        <v>36</v>
      </c>
      <c r="C22" s="18">
        <f>AI22+AG22+AE22+AC22+AA22+U22+S22+Q22+O22+M22+K22+I22+G22</f>
        <v>1</v>
      </c>
      <c r="D22" s="19">
        <f>AJ22+AH22+AF22+AD22+AB22+V22+T22+R22+P22+N22+L22+J22+H22</f>
        <v>1</v>
      </c>
      <c r="E22" s="19">
        <v>0</v>
      </c>
      <c r="F22" s="20">
        <f t="shared" si="1"/>
        <v>0</v>
      </c>
      <c r="G22" s="18"/>
      <c r="H22" s="18"/>
      <c r="I22" s="18"/>
      <c r="J22" s="18"/>
      <c r="K22" s="18"/>
      <c r="L22" s="18"/>
      <c r="M22" s="18"/>
      <c r="N22" s="18"/>
      <c r="O22" s="19"/>
      <c r="P22" s="48"/>
      <c r="Q22" s="18"/>
      <c r="R22" s="18"/>
      <c r="S22" s="18"/>
      <c r="T22" s="25"/>
      <c r="U22" s="18">
        <v>1</v>
      </c>
      <c r="V22" s="51"/>
      <c r="W22" s="22"/>
      <c r="X22" s="22"/>
      <c r="Y22" s="26">
        <v>1</v>
      </c>
      <c r="Z22" s="26"/>
      <c r="AA22" s="18"/>
      <c r="AB22" s="18"/>
      <c r="AC22" s="18"/>
      <c r="AD22" s="18"/>
      <c r="AE22" s="18"/>
      <c r="AF22" s="18"/>
      <c r="AG22" s="18"/>
      <c r="AH22" s="18"/>
      <c r="AI22" s="27"/>
      <c r="AJ22" s="28">
        <v>1</v>
      </c>
    </row>
    <row r="23" spans="1:36" ht="15" thickBot="1" x14ac:dyDescent="0.35">
      <c r="A23" s="5">
        <v>58</v>
      </c>
      <c r="B23" s="6" t="s">
        <v>37</v>
      </c>
      <c r="C23" s="29">
        <f>C6+C7+C8+C9+C10+C11+C12+C13+C14+C15+C16+C17+C18+C19+C20+C21+C22</f>
        <v>22</v>
      </c>
      <c r="D23" s="29">
        <f>D6+D7+D8+D9+D10+D11+D12+D13+D14+D15+D16+D17+D18+D19+D20+D21+D22</f>
        <v>32</v>
      </c>
      <c r="E23" s="29">
        <v>11</v>
      </c>
      <c r="F23" s="20">
        <f t="shared" si="1"/>
        <v>45.454545454545467</v>
      </c>
      <c r="G23" s="29">
        <f t="shared" ref="G23:V23" si="2">G6+G7+G8+G9+G10+G11+G12+G13+G14+G15+G16+G17+G18+G19+G20+G21+G22</f>
        <v>0</v>
      </c>
      <c r="H23" s="57">
        <f t="shared" si="2"/>
        <v>1</v>
      </c>
      <c r="I23" s="29">
        <f t="shared" si="2"/>
        <v>0</v>
      </c>
      <c r="J23" s="57">
        <f t="shared" si="2"/>
        <v>1</v>
      </c>
      <c r="K23" s="29">
        <f t="shared" si="2"/>
        <v>0</v>
      </c>
      <c r="L23" s="57">
        <f t="shared" si="2"/>
        <v>1</v>
      </c>
      <c r="M23" s="29">
        <f t="shared" si="2"/>
        <v>0</v>
      </c>
      <c r="N23" s="57">
        <f t="shared" si="2"/>
        <v>1</v>
      </c>
      <c r="O23" s="29">
        <f t="shared" si="2"/>
        <v>9</v>
      </c>
      <c r="P23" s="57">
        <f t="shared" si="2"/>
        <v>13</v>
      </c>
      <c r="Q23" s="29">
        <f t="shared" si="2"/>
        <v>0</v>
      </c>
      <c r="R23" s="29">
        <f t="shared" si="2"/>
        <v>0</v>
      </c>
      <c r="S23" s="29">
        <f t="shared" si="2"/>
        <v>3</v>
      </c>
      <c r="T23" s="30">
        <f t="shared" si="2"/>
        <v>1</v>
      </c>
      <c r="U23" s="29">
        <f t="shared" si="2"/>
        <v>6</v>
      </c>
      <c r="V23" s="58">
        <f t="shared" si="2"/>
        <v>9</v>
      </c>
      <c r="W23" s="31">
        <f>W6+W7+W8+W9+W10+W11+W12+W13+W14+W15+W16+W17+W18+W19+W20+W21+W22</f>
        <v>0</v>
      </c>
      <c r="X23" s="31">
        <f>X6+X7+X8+X9+X10+X11+X12+X13+X14+X15+X16+X17+X18+X19+X20+X21+X22</f>
        <v>3</v>
      </c>
      <c r="Y23" s="31">
        <f>Y6+Y7+Y8+Y9+Y10+Y11+Y12+Y13+Y14+Y15+Y16+Y17+Y18+Y19+Y20+Y21+Y22</f>
        <v>6</v>
      </c>
      <c r="Z23" s="31">
        <f>Z6+Z7+Z8+Z9+Z10+Z11+Z12+Z13+Z14+Z15+Z16+Z17+Z18+Z19+Z20+Z21+Z22</f>
        <v>6</v>
      </c>
      <c r="AA23" s="29">
        <f t="shared" ref="AA23:AH23" si="3">AA6+AA7+AA8+AA9+AA10+AA11+AA12+AA13+AA14+AA15+AA16+AA17+AA18+AA19+AA20+AA21+AA22</f>
        <v>0</v>
      </c>
      <c r="AB23" s="29">
        <f t="shared" si="3"/>
        <v>0</v>
      </c>
      <c r="AC23" s="29">
        <f t="shared" si="3"/>
        <v>0</v>
      </c>
      <c r="AD23" s="29">
        <f t="shared" si="3"/>
        <v>0</v>
      </c>
      <c r="AE23" s="29">
        <f t="shared" si="3"/>
        <v>0</v>
      </c>
      <c r="AF23" s="29">
        <f t="shared" si="3"/>
        <v>0</v>
      </c>
      <c r="AG23" s="29">
        <f t="shared" si="3"/>
        <v>0</v>
      </c>
      <c r="AH23" s="29">
        <f t="shared" si="3"/>
        <v>1</v>
      </c>
      <c r="AI23" s="39">
        <f>AL8+AI10+AI11+AI12+AI13+AI14+AI15+AI16+AI17+AI18+AI19+AI20+AI21+AI22</f>
        <v>4</v>
      </c>
      <c r="AJ23" s="39">
        <f>AJ6+AJ7+AJ8+AJ9+AJ10+AJ11+AJ12+AJ13+AJ14+AJ15+AJ16+AJ17+AJ18+AJ19+AJ20+AJ21+AJ22</f>
        <v>4</v>
      </c>
    </row>
    <row r="24" spans="1:36" ht="27" customHeight="1" x14ac:dyDescent="0.3">
      <c r="A24" s="7">
        <v>19</v>
      </c>
      <c r="B24" s="8" t="s">
        <v>38</v>
      </c>
      <c r="C24" s="34">
        <f>D23-C23</f>
        <v>10</v>
      </c>
      <c r="D24" s="34">
        <f>SUM(D6:D22)</f>
        <v>32</v>
      </c>
      <c r="E24" s="34"/>
      <c r="F24" s="34"/>
      <c r="G24" s="34">
        <f>H23-G23</f>
        <v>1</v>
      </c>
      <c r="H24" s="34"/>
      <c r="I24" s="34">
        <f>J23-I23</f>
        <v>1</v>
      </c>
      <c r="J24" s="34"/>
      <c r="K24" s="34">
        <f>L23-K23</f>
        <v>1</v>
      </c>
      <c r="L24" s="34"/>
      <c r="M24" s="34">
        <v>0</v>
      </c>
      <c r="N24" s="40"/>
      <c r="O24" s="34">
        <f>P23-O23</f>
        <v>4</v>
      </c>
      <c r="P24" s="34"/>
      <c r="Q24" s="34">
        <f>R23-Q23</f>
        <v>0</v>
      </c>
      <c r="R24" s="34"/>
      <c r="S24" s="34">
        <f>T23-S23</f>
        <v>-2</v>
      </c>
      <c r="T24" s="35"/>
      <c r="U24" s="34">
        <f>V23-U23</f>
        <v>3</v>
      </c>
      <c r="V24" s="53"/>
      <c r="W24" s="36">
        <f>X23-W23</f>
        <v>3</v>
      </c>
      <c r="X24" s="36">
        <f>X6+X7+X8+X9+X10+X11+X12+X13+X14+X15+X16+X17+X18+X19+X20+X21+X22</f>
        <v>3</v>
      </c>
      <c r="Y24" s="36">
        <f>Z23-Y23</f>
        <v>0</v>
      </c>
      <c r="Z24" s="36"/>
      <c r="AA24" s="34">
        <f>AB23-AA23</f>
        <v>0</v>
      </c>
      <c r="AB24" s="34"/>
      <c r="AC24" s="34">
        <f>AD23-AC23</f>
        <v>0</v>
      </c>
      <c r="AD24" s="41"/>
      <c r="AE24" s="34">
        <f>AF23-AE23</f>
        <v>0</v>
      </c>
      <c r="AF24" s="34"/>
      <c r="AG24" s="34">
        <f>AH23-AG23</f>
        <v>1</v>
      </c>
      <c r="AH24" s="34"/>
      <c r="AI24" s="37">
        <f>AJ23-AI23</f>
        <v>0</v>
      </c>
      <c r="AJ24" s="37"/>
    </row>
    <row r="25" spans="1:36" ht="50.25" customHeight="1" x14ac:dyDescent="0.3">
      <c r="A25" s="9">
        <v>20</v>
      </c>
      <c r="B25" s="9" t="s">
        <v>39</v>
      </c>
      <c r="C25" s="42"/>
      <c r="D25" s="43">
        <f>D23*100/C23-100</f>
        <v>45.454545454545467</v>
      </c>
      <c r="E25" s="42"/>
      <c r="F25" s="42"/>
      <c r="G25" s="42"/>
      <c r="H25" s="42"/>
      <c r="I25" s="42"/>
      <c r="J25" s="42"/>
      <c r="K25" s="42"/>
      <c r="L25" s="42"/>
      <c r="M25" s="42">
        <f>M23/100*L23+100</f>
        <v>100</v>
      </c>
      <c r="N25" s="42">
        <f>N23/100*M23+100</f>
        <v>100</v>
      </c>
      <c r="O25" s="42"/>
      <c r="P25" s="42">
        <f>P23/100*O23+100</f>
        <v>101.17</v>
      </c>
      <c r="Q25" s="42">
        <v>0</v>
      </c>
      <c r="R25" s="42"/>
      <c r="S25" s="42"/>
      <c r="T25" s="44">
        <f>T23/100*S23+100</f>
        <v>100.03</v>
      </c>
      <c r="U25" s="42">
        <v>0</v>
      </c>
      <c r="V25" s="54">
        <f>V23*100/U23-100</f>
        <v>50</v>
      </c>
      <c r="W25" s="45"/>
      <c r="X25" s="45"/>
      <c r="Y25" s="45"/>
      <c r="Z25" s="45"/>
      <c r="AA25" s="42"/>
      <c r="AB25" s="42">
        <f>AB23/100*AA23+100</f>
        <v>100</v>
      </c>
      <c r="AC25" s="42"/>
      <c r="AD25" s="42">
        <f>AD23/100*AC23+100</f>
        <v>100</v>
      </c>
      <c r="AE25" s="42"/>
      <c r="AF25" s="46"/>
      <c r="AG25" s="42"/>
      <c r="AH25" s="42"/>
      <c r="AI25" s="47"/>
      <c r="AJ25" s="47">
        <f>AJ23/100*AI23+100</f>
        <v>100.16</v>
      </c>
    </row>
    <row r="26" spans="1:36" x14ac:dyDescent="0.3">
      <c r="A26" s="10"/>
      <c r="B26" s="11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  <c r="Q26" s="12"/>
      <c r="R26" s="12"/>
      <c r="S26" s="12"/>
      <c r="T26" s="15"/>
      <c r="U26" s="12"/>
      <c r="V26" s="55"/>
      <c r="W26" s="16"/>
      <c r="X26" s="16"/>
      <c r="Y26" s="16"/>
      <c r="Z26" s="16"/>
      <c r="AA26" s="12"/>
      <c r="AB26" s="12"/>
      <c r="AC26" s="12"/>
      <c r="AD26" s="12"/>
      <c r="AE26" s="12"/>
      <c r="AF26" s="17"/>
      <c r="AG26" s="12"/>
      <c r="AH26" s="12"/>
      <c r="AI26" s="11"/>
      <c r="AJ26" s="11"/>
    </row>
  </sheetData>
  <mergeCells count="22">
    <mergeCell ref="B1:AJ1"/>
    <mergeCell ref="A2:AJ2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Z3"/>
    <mergeCell ref="AC3:AD4"/>
    <mergeCell ref="AE3:AF4"/>
    <mergeCell ref="AG3:AH4"/>
    <mergeCell ref="AI3:AJ4"/>
    <mergeCell ref="W4:X4"/>
    <mergeCell ref="Y4:Z4"/>
    <mergeCell ref="AA3:AB4"/>
  </mergeCells>
  <pageMargins left="0.55208333333333337" right="0.45833333333333331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topLeftCell="A7" zoomScaleNormal="100" workbookViewId="0">
      <selection activeCell="I15" sqref="I15"/>
    </sheetView>
  </sheetViews>
  <sheetFormatPr defaultRowHeight="14.4" x14ac:dyDescent="0.3"/>
  <cols>
    <col min="1" max="1" width="12.6640625" customWidth="1"/>
  </cols>
  <sheetData>
    <row r="1" spans="1:13" ht="30.75" customHeight="1" x14ac:dyDescent="0.3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x14ac:dyDescent="0.3">
      <c r="A2" s="59">
        <v>42403</v>
      </c>
      <c r="C2" s="60"/>
      <c r="D2" s="60"/>
      <c r="E2" s="60"/>
      <c r="H2" t="s">
        <v>53</v>
      </c>
    </row>
    <row r="3" spans="1:13" x14ac:dyDescent="0.3">
      <c r="A3" s="129"/>
      <c r="B3" s="132" t="s">
        <v>42</v>
      </c>
      <c r="C3" s="132"/>
      <c r="D3" s="132"/>
      <c r="E3" s="132"/>
      <c r="F3" s="132" t="s">
        <v>43</v>
      </c>
      <c r="G3" s="132"/>
      <c r="H3" s="132" t="s">
        <v>44</v>
      </c>
      <c r="I3" s="132"/>
      <c r="J3" s="132" t="s">
        <v>45</v>
      </c>
      <c r="K3" s="132"/>
      <c r="L3" s="132" t="s">
        <v>46</v>
      </c>
      <c r="M3" s="132"/>
    </row>
    <row r="4" spans="1:13" x14ac:dyDescent="0.3">
      <c r="A4" s="130"/>
      <c r="B4" s="132" t="s">
        <v>47</v>
      </c>
      <c r="C4" s="132"/>
      <c r="D4" s="132" t="s">
        <v>48</v>
      </c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4.25" customHeight="1" x14ac:dyDescent="0.3">
      <c r="A5" s="131"/>
      <c r="B5" s="61">
        <v>2015</v>
      </c>
      <c r="C5" s="61">
        <v>2016</v>
      </c>
      <c r="D5" s="61">
        <v>2015</v>
      </c>
      <c r="E5" s="61">
        <v>2016</v>
      </c>
      <c r="F5" s="62">
        <v>2015</v>
      </c>
      <c r="G5" s="62">
        <v>2016</v>
      </c>
      <c r="H5" s="61">
        <v>2015</v>
      </c>
      <c r="I5" s="61">
        <v>2016</v>
      </c>
      <c r="J5" s="61">
        <v>2015</v>
      </c>
      <c r="K5" s="61">
        <v>2016</v>
      </c>
      <c r="L5" s="62">
        <v>2015</v>
      </c>
      <c r="M5" s="62">
        <v>2016</v>
      </c>
    </row>
    <row r="6" spans="1:13" x14ac:dyDescent="0.3">
      <c r="A6" s="63" t="s">
        <v>20</v>
      </c>
      <c r="B6" s="64">
        <v>6400</v>
      </c>
      <c r="C6" s="64"/>
      <c r="D6" s="64"/>
      <c r="E6" s="64"/>
      <c r="F6" s="65"/>
      <c r="G6" s="65"/>
      <c r="H6" s="65"/>
      <c r="I6" s="65"/>
      <c r="J6" s="65"/>
      <c r="K6" s="65"/>
      <c r="L6" s="65"/>
      <c r="M6" s="65"/>
    </row>
    <row r="7" spans="1:13" x14ac:dyDescent="0.3">
      <c r="A7" s="63" t="s">
        <v>21</v>
      </c>
      <c r="B7" s="66"/>
      <c r="C7" s="66"/>
      <c r="D7" s="64"/>
      <c r="E7" s="64"/>
      <c r="F7" s="65">
        <v>1</v>
      </c>
      <c r="G7" s="65"/>
      <c r="H7" s="65"/>
      <c r="I7" s="65"/>
      <c r="J7" s="65"/>
      <c r="K7" s="65"/>
      <c r="L7" s="65"/>
      <c r="M7" s="65"/>
    </row>
    <row r="8" spans="1:13" x14ac:dyDescent="0.3">
      <c r="A8" s="63" t="s">
        <v>22</v>
      </c>
      <c r="B8" s="66"/>
      <c r="C8" s="66"/>
      <c r="D8" s="66"/>
      <c r="E8" s="66"/>
      <c r="F8" s="65"/>
      <c r="G8" s="65">
        <v>1</v>
      </c>
      <c r="H8" s="65"/>
      <c r="I8" s="65"/>
      <c r="J8" s="65"/>
      <c r="K8" s="65">
        <v>1</v>
      </c>
      <c r="L8" s="65">
        <v>1</v>
      </c>
      <c r="M8" s="65"/>
    </row>
    <row r="9" spans="1:13" x14ac:dyDescent="0.3">
      <c r="A9" s="63" t="s">
        <v>23</v>
      </c>
      <c r="B9" s="66"/>
      <c r="C9" s="66"/>
      <c r="D9" s="64"/>
      <c r="E9" s="64"/>
      <c r="F9" s="65"/>
      <c r="G9" s="65"/>
      <c r="H9" s="65"/>
      <c r="I9" s="65"/>
      <c r="J9" s="65"/>
      <c r="K9" s="65"/>
      <c r="L9" s="65"/>
      <c r="M9" s="65"/>
    </row>
    <row r="10" spans="1:13" x14ac:dyDescent="0.3">
      <c r="A10" s="63" t="s">
        <v>24</v>
      </c>
      <c r="B10" s="67"/>
      <c r="C10" s="67"/>
      <c r="D10" s="67"/>
      <c r="E10" s="67"/>
      <c r="F10" s="65"/>
      <c r="G10" s="65"/>
      <c r="H10" s="65"/>
      <c r="I10" s="65"/>
      <c r="J10" s="65"/>
      <c r="K10" s="65"/>
      <c r="L10" s="65"/>
      <c r="M10" s="65"/>
    </row>
    <row r="11" spans="1:13" x14ac:dyDescent="0.3">
      <c r="A11" s="63" t="s">
        <v>25</v>
      </c>
      <c r="B11" s="67"/>
      <c r="C11" s="67"/>
      <c r="D11" s="66"/>
      <c r="E11" s="66"/>
      <c r="F11" s="65"/>
      <c r="G11" s="65"/>
      <c r="H11" s="65"/>
      <c r="I11" s="65"/>
      <c r="J11" s="65"/>
      <c r="K11" s="65"/>
      <c r="L11" s="65"/>
      <c r="M11" s="65"/>
    </row>
    <row r="12" spans="1:13" x14ac:dyDescent="0.3">
      <c r="A12" s="63" t="s">
        <v>26</v>
      </c>
      <c r="B12" s="67"/>
      <c r="C12" s="67"/>
      <c r="D12" s="67"/>
      <c r="E12" s="67"/>
      <c r="F12" s="65"/>
      <c r="G12" s="65"/>
      <c r="H12" s="65"/>
      <c r="I12" s="65"/>
      <c r="J12" s="65"/>
      <c r="K12" s="65"/>
      <c r="L12" s="65"/>
      <c r="M12" s="65"/>
    </row>
    <row r="13" spans="1:13" x14ac:dyDescent="0.3">
      <c r="A13" s="63" t="s">
        <v>27</v>
      </c>
      <c r="B13" s="66">
        <v>7500</v>
      </c>
      <c r="C13" s="66">
        <v>7400</v>
      </c>
      <c r="D13" s="66"/>
      <c r="E13" s="66">
        <v>300</v>
      </c>
      <c r="F13" s="65">
        <v>1</v>
      </c>
      <c r="G13" s="65"/>
      <c r="H13" s="65"/>
      <c r="I13" s="65">
        <v>3</v>
      </c>
      <c r="J13" s="65"/>
      <c r="K13" s="65"/>
      <c r="L13" s="65">
        <v>1</v>
      </c>
      <c r="M13" s="65"/>
    </row>
    <row r="14" spans="1:13" x14ac:dyDescent="0.3">
      <c r="A14" s="63" t="s">
        <v>28</v>
      </c>
      <c r="B14" s="67"/>
      <c r="C14" s="67"/>
      <c r="D14" s="67"/>
      <c r="E14" s="67"/>
      <c r="F14" s="65"/>
      <c r="G14" s="65"/>
      <c r="H14" s="65"/>
      <c r="I14" s="65"/>
      <c r="J14" s="65"/>
      <c r="K14" s="65"/>
      <c r="L14" s="65"/>
      <c r="M14" s="65"/>
    </row>
    <row r="15" spans="1:13" x14ac:dyDescent="0.3">
      <c r="A15" s="63" t="s">
        <v>29</v>
      </c>
      <c r="B15" s="66"/>
      <c r="C15" s="66">
        <v>500</v>
      </c>
      <c r="D15" s="66"/>
      <c r="E15" s="66"/>
      <c r="F15" s="65"/>
      <c r="G15" s="65">
        <v>1</v>
      </c>
      <c r="H15" s="65"/>
      <c r="I15" s="65"/>
      <c r="J15" s="65"/>
      <c r="K15" s="65">
        <v>1</v>
      </c>
      <c r="L15" s="65"/>
      <c r="M15" s="65"/>
    </row>
    <row r="16" spans="1:13" x14ac:dyDescent="0.3">
      <c r="A16" s="63" t="s">
        <v>30</v>
      </c>
      <c r="B16" s="66">
        <v>1000</v>
      </c>
      <c r="C16" s="66">
        <v>10900</v>
      </c>
      <c r="D16" s="66"/>
      <c r="E16" s="66">
        <v>7200</v>
      </c>
      <c r="F16" s="65"/>
      <c r="G16" s="65">
        <v>1</v>
      </c>
      <c r="H16" s="65">
        <v>1</v>
      </c>
      <c r="I16" s="65"/>
      <c r="J16" s="65">
        <v>2</v>
      </c>
      <c r="K16" s="65"/>
      <c r="L16" s="65"/>
      <c r="M16" s="65"/>
    </row>
    <row r="17" spans="1:13" x14ac:dyDescent="0.3">
      <c r="A17" s="63" t="s">
        <v>31</v>
      </c>
      <c r="B17" s="66">
        <v>1500</v>
      </c>
      <c r="C17" s="66">
        <v>700</v>
      </c>
      <c r="D17" s="66"/>
      <c r="E17" s="66"/>
      <c r="F17" s="65">
        <v>1</v>
      </c>
      <c r="G17" s="65"/>
      <c r="H17" s="65"/>
      <c r="I17" s="65"/>
      <c r="J17" s="65">
        <v>1</v>
      </c>
      <c r="K17" s="65">
        <v>2</v>
      </c>
      <c r="L17" s="65"/>
      <c r="M17" s="65"/>
    </row>
    <row r="18" spans="1:13" x14ac:dyDescent="0.3">
      <c r="A18" s="63" t="s">
        <v>32</v>
      </c>
      <c r="B18" s="67">
        <v>3700</v>
      </c>
      <c r="C18" s="67"/>
      <c r="D18" s="67">
        <v>3700</v>
      </c>
      <c r="E18" s="67"/>
      <c r="F18" s="65"/>
      <c r="G18" s="65"/>
      <c r="H18" s="65"/>
      <c r="I18" s="65"/>
      <c r="J18" s="65"/>
      <c r="K18" s="65"/>
      <c r="L18" s="65">
        <v>1</v>
      </c>
      <c r="M18" s="65"/>
    </row>
    <row r="19" spans="1:13" x14ac:dyDescent="0.3">
      <c r="A19" s="63" t="s">
        <v>33</v>
      </c>
      <c r="B19" s="66">
        <v>42500</v>
      </c>
      <c r="C19" s="66"/>
      <c r="D19" s="67">
        <v>2000</v>
      </c>
      <c r="E19" s="67"/>
      <c r="F19" s="68"/>
      <c r="G19" s="68"/>
      <c r="H19" s="68">
        <v>2</v>
      </c>
      <c r="I19" s="68"/>
      <c r="J19" s="68"/>
      <c r="K19" s="68"/>
      <c r="L19" s="68"/>
      <c r="M19" s="68"/>
    </row>
    <row r="20" spans="1:13" x14ac:dyDescent="0.3">
      <c r="A20" s="65" t="s">
        <v>34</v>
      </c>
      <c r="B20" s="69">
        <v>5800</v>
      </c>
      <c r="C20" s="69">
        <v>1900</v>
      </c>
      <c r="D20" s="69">
        <v>2800</v>
      </c>
      <c r="E20" s="69">
        <v>2050</v>
      </c>
      <c r="F20" s="70"/>
      <c r="G20" s="70"/>
      <c r="H20" s="70">
        <v>6</v>
      </c>
      <c r="I20" s="70">
        <v>8</v>
      </c>
      <c r="J20" s="70">
        <v>8</v>
      </c>
      <c r="K20" s="70">
        <v>3</v>
      </c>
      <c r="L20" s="70"/>
      <c r="M20" s="70"/>
    </row>
    <row r="21" spans="1:13" x14ac:dyDescent="0.3">
      <c r="A21" s="63" t="s">
        <v>49</v>
      </c>
      <c r="B21" s="66">
        <v>22000</v>
      </c>
      <c r="C21" s="66">
        <v>1400</v>
      </c>
      <c r="D21" s="66">
        <v>2000</v>
      </c>
      <c r="E21" s="66"/>
      <c r="F21" s="71"/>
      <c r="G21" s="71">
        <v>1</v>
      </c>
      <c r="H21" s="71"/>
      <c r="I21" s="71"/>
      <c r="J21" s="71"/>
      <c r="K21" s="71">
        <v>1</v>
      </c>
      <c r="L21" s="71"/>
      <c r="M21" s="71"/>
    </row>
    <row r="22" spans="1:13" x14ac:dyDescent="0.3">
      <c r="A22" s="63" t="s">
        <v>35</v>
      </c>
      <c r="B22" s="64"/>
      <c r="C22" s="64">
        <v>4500</v>
      </c>
      <c r="D22" s="72"/>
      <c r="E22" s="72">
        <v>2500</v>
      </c>
      <c r="F22" s="68"/>
      <c r="G22" s="68">
        <v>1</v>
      </c>
      <c r="H22" s="68">
        <v>1</v>
      </c>
      <c r="I22" s="68"/>
      <c r="J22" s="68">
        <v>1</v>
      </c>
      <c r="K22" s="68"/>
      <c r="L22" s="68"/>
      <c r="M22" s="68"/>
    </row>
    <row r="23" spans="1:13" ht="58.5" customHeight="1" x14ac:dyDescent="0.3">
      <c r="A23" s="73" t="s">
        <v>37</v>
      </c>
      <c r="B23" s="74">
        <f>B6+B7+B8+B9+B10+B11+B12+B13+B14+B15+B16+B17+B18+B19+B20+B21+B22</f>
        <v>90400</v>
      </c>
      <c r="C23" s="75">
        <f>C6+C7+C8+C9+C10+C11+C12+C13+C14+C15+C16+C17+C18+C19+C20+C21+C22</f>
        <v>27300</v>
      </c>
      <c r="D23" s="76">
        <f>D6+D7+D8+D9+D10+D11+D12+D13+D14+D15+D16+D17+D18+D19+D20+D21+D22</f>
        <v>10500</v>
      </c>
      <c r="E23" s="77">
        <f>E6+E7++E8+E9+E10+E11+E12+E13+E14+E15+E16+E17++E18+E19+E20+E21+E22</f>
        <v>12050</v>
      </c>
      <c r="F23" s="71">
        <f t="shared" ref="F23:M23" si="0">F6+F7+F8+F9+F10+F11+F12+F13+F14+F15+F16+F17+F18+F19+F20+F21+F22</f>
        <v>3</v>
      </c>
      <c r="G23" s="71">
        <f t="shared" si="0"/>
        <v>5</v>
      </c>
      <c r="H23" s="71">
        <f t="shared" si="0"/>
        <v>10</v>
      </c>
      <c r="I23" s="71">
        <f t="shared" si="0"/>
        <v>11</v>
      </c>
      <c r="J23" s="71">
        <f t="shared" si="0"/>
        <v>12</v>
      </c>
      <c r="K23" s="71">
        <f t="shared" si="0"/>
        <v>8</v>
      </c>
      <c r="L23" s="71">
        <f t="shared" si="0"/>
        <v>3</v>
      </c>
      <c r="M23" s="71">
        <f t="shared" si="0"/>
        <v>0</v>
      </c>
    </row>
    <row r="24" spans="1:13" x14ac:dyDescent="0.3">
      <c r="A24" s="63" t="s">
        <v>38</v>
      </c>
      <c r="B24" s="78">
        <f>SUM(B6:B22)</f>
        <v>90400</v>
      </c>
      <c r="C24" s="78">
        <f>C23-B23</f>
        <v>-63100</v>
      </c>
      <c r="D24" s="67"/>
      <c r="E24" s="78">
        <f>E23-D23</f>
        <v>1550</v>
      </c>
      <c r="F24" s="65"/>
      <c r="G24" s="79">
        <f>G23-F23</f>
        <v>2</v>
      </c>
      <c r="H24" s="65"/>
      <c r="I24" s="79">
        <f>I23-H23</f>
        <v>1</v>
      </c>
      <c r="J24" s="65"/>
      <c r="K24" s="79">
        <f>K23-J23</f>
        <v>-4</v>
      </c>
      <c r="L24" s="65"/>
      <c r="M24" s="79">
        <f>M23-L23</f>
        <v>-3</v>
      </c>
    </row>
    <row r="25" spans="1:13" x14ac:dyDescent="0.3">
      <c r="A25" s="63" t="s">
        <v>39</v>
      </c>
      <c r="B25" s="63">
        <f>SUM(B6:B24)</f>
        <v>271200</v>
      </c>
      <c r="C25" s="78">
        <f>C23*100/B23*100</f>
        <v>3019.9115044247787</v>
      </c>
      <c r="D25" s="78">
        <f>SUM(D6:D24)</f>
        <v>21000</v>
      </c>
      <c r="E25" s="78">
        <f>E23*100/D23-100</f>
        <v>14.761904761904759</v>
      </c>
      <c r="F25" s="79"/>
      <c r="G25" s="79">
        <v>0</v>
      </c>
      <c r="H25" s="79"/>
      <c r="I25" s="79">
        <f>I23*100/H23-100</f>
        <v>10</v>
      </c>
      <c r="J25" s="79"/>
      <c r="K25" s="79">
        <f>K23*100/J23-100</f>
        <v>-33.333333333333329</v>
      </c>
      <c r="L25" s="79"/>
      <c r="M25" s="79">
        <f>M23*100/L23-100</f>
        <v>-100</v>
      </c>
    </row>
    <row r="27" spans="1:13" x14ac:dyDescent="0.3">
      <c r="C27" s="80"/>
      <c r="D27" s="81" t="s">
        <v>50</v>
      </c>
      <c r="E27" s="81"/>
      <c r="F27" s="82"/>
      <c r="G27" s="82"/>
      <c r="H27" s="82"/>
      <c r="I27" s="82"/>
    </row>
    <row r="28" spans="1:13" x14ac:dyDescent="0.3">
      <c r="C28" s="80"/>
      <c r="D28" s="81"/>
      <c r="E28" s="81" t="s">
        <v>51</v>
      </c>
      <c r="F28" s="82"/>
      <c r="G28" s="82"/>
      <c r="H28" s="82"/>
      <c r="I28" s="82"/>
    </row>
  </sheetData>
  <mergeCells count="9">
    <mergeCell ref="A1:M1"/>
    <mergeCell ref="A3:A5"/>
    <mergeCell ref="B3:E3"/>
    <mergeCell ref="F3:G4"/>
    <mergeCell ref="H3:I4"/>
    <mergeCell ref="J3:K4"/>
    <mergeCell ref="L3:M4"/>
    <mergeCell ref="B4:C4"/>
    <mergeCell ref="D4:E4"/>
  </mergeCells>
  <pageMargins left="0.7" right="0.7" top="0.43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view="pageLayout" zoomScaleNormal="100" workbookViewId="0">
      <selection activeCell="M10" sqref="M10"/>
    </sheetView>
  </sheetViews>
  <sheetFormatPr defaultColWidth="4.5546875" defaultRowHeight="14.4" x14ac:dyDescent="0.3"/>
  <cols>
    <col min="23" max="23" width="6" customWidth="1"/>
    <col min="24" max="24" width="5.33203125" customWidth="1"/>
    <col min="25" max="25" width="4.5546875" customWidth="1"/>
    <col min="27" max="27" width="5.109375" customWidth="1"/>
  </cols>
  <sheetData>
    <row r="1" spans="1:28" x14ac:dyDescent="0.3">
      <c r="A1" s="133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8" ht="30" customHeight="1" x14ac:dyDescent="0.3">
      <c r="A3" s="134"/>
      <c r="B3" s="135" t="s">
        <v>54</v>
      </c>
      <c r="C3" s="135"/>
      <c r="D3" s="135" t="s">
        <v>55</v>
      </c>
      <c r="E3" s="135"/>
      <c r="F3" s="136" t="s">
        <v>56</v>
      </c>
      <c r="G3" s="136"/>
      <c r="H3" s="136"/>
      <c r="I3" s="136"/>
      <c r="J3" s="136"/>
      <c r="K3" s="136"/>
      <c r="L3" s="137" t="s">
        <v>57</v>
      </c>
      <c r="M3" s="138"/>
      <c r="N3" s="138"/>
      <c r="O3" s="138"/>
      <c r="P3" s="138"/>
      <c r="Q3" s="138"/>
      <c r="R3" s="138"/>
      <c r="S3" s="138"/>
      <c r="T3" s="138"/>
      <c r="U3" s="139"/>
      <c r="V3" s="140" t="s">
        <v>58</v>
      </c>
      <c r="W3" s="141"/>
      <c r="X3" s="140" t="s">
        <v>59</v>
      </c>
      <c r="Y3" s="141"/>
      <c r="Z3" s="140" t="s">
        <v>60</v>
      </c>
      <c r="AA3" s="141"/>
    </row>
    <row r="4" spans="1:28" ht="50.25" customHeight="1" x14ac:dyDescent="0.3">
      <c r="A4" s="134"/>
      <c r="B4" s="135"/>
      <c r="C4" s="135"/>
      <c r="D4" s="135"/>
      <c r="E4" s="135"/>
      <c r="F4" s="135" t="s">
        <v>61</v>
      </c>
      <c r="G4" s="135"/>
      <c r="H4" s="135" t="s">
        <v>62</v>
      </c>
      <c r="I4" s="135"/>
      <c r="J4" s="135" t="s">
        <v>63</v>
      </c>
      <c r="K4" s="135"/>
      <c r="L4" s="144" t="s">
        <v>64</v>
      </c>
      <c r="M4" s="145"/>
      <c r="N4" s="135" t="s">
        <v>65</v>
      </c>
      <c r="O4" s="135"/>
      <c r="P4" s="135" t="s">
        <v>66</v>
      </c>
      <c r="Q4" s="135"/>
      <c r="R4" s="135" t="s">
        <v>67</v>
      </c>
      <c r="S4" s="135"/>
      <c r="T4" s="135" t="s">
        <v>17</v>
      </c>
      <c r="U4" s="144"/>
      <c r="V4" s="142"/>
      <c r="W4" s="143"/>
      <c r="X4" s="142"/>
      <c r="Y4" s="143"/>
      <c r="Z4" s="142"/>
      <c r="AA4" s="143"/>
    </row>
    <row r="5" spans="1:28" ht="42.75" customHeight="1" x14ac:dyDescent="0.3">
      <c r="A5" s="84"/>
      <c r="B5" s="85">
        <v>2015</v>
      </c>
      <c r="C5" s="85">
        <v>2016</v>
      </c>
      <c r="D5" s="85">
        <v>2015</v>
      </c>
      <c r="E5" s="85">
        <v>2016</v>
      </c>
      <c r="F5" s="85">
        <v>2015</v>
      </c>
      <c r="G5" s="85">
        <v>2016</v>
      </c>
      <c r="H5" s="85">
        <v>2015</v>
      </c>
      <c r="I5" s="85">
        <v>2016</v>
      </c>
      <c r="J5" s="85">
        <v>2015</v>
      </c>
      <c r="K5" s="85">
        <v>2016</v>
      </c>
      <c r="L5" s="85">
        <v>2015</v>
      </c>
      <c r="M5" s="85">
        <v>2016</v>
      </c>
      <c r="N5" s="85">
        <v>2015</v>
      </c>
      <c r="O5" s="85">
        <v>2016</v>
      </c>
      <c r="P5" s="85">
        <v>2015</v>
      </c>
      <c r="Q5" s="85">
        <v>2016</v>
      </c>
      <c r="R5" s="85">
        <v>2015</v>
      </c>
      <c r="S5" s="85">
        <v>2016</v>
      </c>
      <c r="T5" s="85">
        <v>2015</v>
      </c>
      <c r="U5" s="85">
        <v>2016</v>
      </c>
      <c r="V5" s="85">
        <v>2015</v>
      </c>
      <c r="W5" s="85">
        <v>2016</v>
      </c>
      <c r="X5" s="85">
        <v>2015</v>
      </c>
      <c r="Y5" s="85">
        <v>2016</v>
      </c>
      <c r="Z5" s="85">
        <v>2015</v>
      </c>
      <c r="AA5" s="85">
        <v>2016</v>
      </c>
    </row>
    <row r="6" spans="1:28" ht="42" customHeight="1" x14ac:dyDescent="0.3">
      <c r="A6" s="106"/>
      <c r="B6" s="107">
        <v>15</v>
      </c>
      <c r="C6" s="107">
        <v>25</v>
      </c>
      <c r="D6" s="107">
        <v>1</v>
      </c>
      <c r="E6" s="107">
        <v>1</v>
      </c>
      <c r="F6" s="107">
        <v>0</v>
      </c>
      <c r="G6" s="107">
        <v>0</v>
      </c>
      <c r="H6" s="107">
        <v>11</v>
      </c>
      <c r="I6" s="107">
        <v>13</v>
      </c>
      <c r="J6" s="107">
        <v>4</v>
      </c>
      <c r="K6" s="107">
        <v>12</v>
      </c>
      <c r="L6" s="107">
        <v>5</v>
      </c>
      <c r="M6" s="107">
        <v>7</v>
      </c>
      <c r="N6" s="107">
        <v>5</v>
      </c>
      <c r="O6" s="107">
        <v>5</v>
      </c>
      <c r="P6" s="107">
        <v>1</v>
      </c>
      <c r="Q6" s="107">
        <v>5</v>
      </c>
      <c r="R6" s="107">
        <v>4</v>
      </c>
      <c r="S6" s="107">
        <v>7</v>
      </c>
      <c r="T6" s="107">
        <v>0</v>
      </c>
      <c r="U6" s="107">
        <v>1</v>
      </c>
      <c r="V6" s="107">
        <v>5</v>
      </c>
      <c r="W6" s="107">
        <v>8</v>
      </c>
      <c r="X6" s="107">
        <v>0</v>
      </c>
      <c r="Y6" s="107">
        <v>0</v>
      </c>
      <c r="Z6" s="107">
        <v>2</v>
      </c>
      <c r="AA6" s="107">
        <v>4</v>
      </c>
    </row>
    <row r="7" spans="1:28" ht="28.5" customHeight="1" x14ac:dyDescent="0.3">
      <c r="A7" s="86" t="s">
        <v>68</v>
      </c>
      <c r="B7" s="87">
        <f>C6-B6</f>
        <v>10</v>
      </c>
      <c r="C7" s="87"/>
      <c r="D7" s="88"/>
      <c r="E7" s="87">
        <v>0</v>
      </c>
      <c r="F7" s="88"/>
      <c r="G7" s="87">
        <v>0</v>
      </c>
      <c r="H7" s="88"/>
      <c r="I7" s="87">
        <f>I6*100/H6-100</f>
        <v>18.181818181818187</v>
      </c>
      <c r="J7" s="88"/>
      <c r="K7" s="87">
        <v>61.5</v>
      </c>
      <c r="L7" s="89"/>
      <c r="M7" s="87">
        <f>M6*100/L6-100</f>
        <v>40</v>
      </c>
      <c r="N7" s="89"/>
      <c r="O7" s="87">
        <f>O6*100/N6-100</f>
        <v>0</v>
      </c>
      <c r="P7" s="87">
        <f>P6*100/O6-100</f>
        <v>-80</v>
      </c>
      <c r="Q7" s="87">
        <v>0</v>
      </c>
      <c r="R7" s="89"/>
      <c r="S7" s="87">
        <f>S6*100/R6-100</f>
        <v>75</v>
      </c>
      <c r="T7" s="87">
        <f>T6*100/S6-100</f>
        <v>-100</v>
      </c>
      <c r="U7" s="87">
        <v>0</v>
      </c>
      <c r="V7" s="89"/>
      <c r="W7" s="87">
        <f>W6*100/V6-100</f>
        <v>60</v>
      </c>
      <c r="X7" s="89"/>
      <c r="Y7" s="87" t="e">
        <f>Y6*100/X6-100</f>
        <v>#DIV/0!</v>
      </c>
      <c r="Z7" s="89"/>
      <c r="AA7" s="87">
        <f>AA6*100/Z6-100</f>
        <v>100</v>
      </c>
      <c r="AB7" s="90"/>
    </row>
    <row r="8" spans="1:28" ht="44.4" x14ac:dyDescent="0.3">
      <c r="A8" s="91" t="s">
        <v>69</v>
      </c>
      <c r="B8" s="92"/>
      <c r="C8" s="92"/>
      <c r="D8" s="92">
        <f>D6*100/B6</f>
        <v>6.666666666666667</v>
      </c>
      <c r="E8" s="92">
        <f>E6*100/C6</f>
        <v>4</v>
      </c>
      <c r="F8" s="92">
        <f>F6*100/B6</f>
        <v>0</v>
      </c>
      <c r="G8" s="93"/>
      <c r="H8" s="92">
        <f>H6*100/B6</f>
        <v>73.333333333333329</v>
      </c>
      <c r="I8" s="92">
        <f>I6*илрүүлэлт!P14105/C6</f>
        <v>0</v>
      </c>
      <c r="J8" s="92">
        <f>J6*100/B6</f>
        <v>26.666666666666668</v>
      </c>
      <c r="K8" s="92">
        <f>K6*100/C6</f>
        <v>48</v>
      </c>
      <c r="L8" s="94"/>
      <c r="M8" s="92">
        <f>M6*100/C6</f>
        <v>28</v>
      </c>
      <c r="N8" s="95"/>
      <c r="O8" s="92">
        <f>O6*100/C6</f>
        <v>20</v>
      </c>
      <c r="P8" s="92">
        <f>P6*100/B6</f>
        <v>6.666666666666667</v>
      </c>
      <c r="Q8" s="92">
        <f>Q6*100/C6</f>
        <v>20</v>
      </c>
      <c r="R8" s="92">
        <f>R6*100/B6</f>
        <v>26.666666666666668</v>
      </c>
      <c r="S8" s="92">
        <f>S6*100/C6</f>
        <v>28</v>
      </c>
      <c r="T8" s="95"/>
      <c r="U8" s="92">
        <f>U6*100/C6</f>
        <v>4</v>
      </c>
      <c r="V8" s="92">
        <f>V6*100/B6</f>
        <v>33.333333333333336</v>
      </c>
      <c r="W8" s="92">
        <v>35.299999999999997</v>
      </c>
      <c r="X8" s="92">
        <f>X6*100/B6</f>
        <v>0</v>
      </c>
      <c r="Y8" s="92">
        <f>Y6*100/C6</f>
        <v>0</v>
      </c>
      <c r="Z8" s="92">
        <f>Z6*100/B6</f>
        <v>13.333333333333334</v>
      </c>
      <c r="AA8" s="92">
        <f>AA6*100/C6</f>
        <v>16</v>
      </c>
      <c r="AB8" s="96"/>
    </row>
    <row r="9" spans="1:28" x14ac:dyDescent="0.3">
      <c r="A9" s="97"/>
      <c r="B9" s="98"/>
      <c r="C9" s="98"/>
      <c r="D9" s="98"/>
      <c r="E9" s="98"/>
      <c r="F9" s="98"/>
      <c r="G9" s="99"/>
      <c r="H9" s="98"/>
      <c r="I9" s="98"/>
      <c r="J9" s="98"/>
      <c r="K9" s="98"/>
      <c r="L9" s="100"/>
      <c r="M9" s="98"/>
      <c r="N9" s="101"/>
      <c r="O9" s="98"/>
      <c r="P9" s="98"/>
      <c r="Q9" s="98"/>
      <c r="R9" s="98"/>
      <c r="S9" s="98"/>
      <c r="T9" s="101"/>
      <c r="U9" s="98"/>
      <c r="V9" s="98"/>
      <c r="W9" s="101"/>
      <c r="X9" s="98"/>
      <c r="Y9" s="98"/>
      <c r="Z9" s="98"/>
      <c r="AA9" s="98"/>
      <c r="AB9" s="96"/>
    </row>
    <row r="10" spans="1:28" x14ac:dyDescent="0.3">
      <c r="A10" s="97"/>
      <c r="B10" s="98"/>
      <c r="C10" s="98"/>
      <c r="D10" s="98"/>
      <c r="E10" s="98"/>
      <c r="F10" s="98"/>
      <c r="G10" s="99"/>
      <c r="H10" s="98"/>
      <c r="I10" s="98"/>
      <c r="J10" s="98"/>
      <c r="K10" s="98"/>
      <c r="L10" s="100"/>
      <c r="M10" s="98"/>
      <c r="N10" s="101"/>
      <c r="O10" s="98"/>
      <c r="P10" s="98"/>
      <c r="Q10" s="98"/>
      <c r="R10" s="98"/>
      <c r="S10" s="98"/>
      <c r="T10" s="101"/>
      <c r="U10" s="98"/>
      <c r="V10" s="98"/>
      <c r="W10" s="101"/>
      <c r="X10" s="98"/>
      <c r="Y10" s="98"/>
      <c r="Z10" s="98"/>
      <c r="AA10" s="98"/>
      <c r="AB10" s="96"/>
    </row>
    <row r="11" spans="1:28" x14ac:dyDescent="0.3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8" x14ac:dyDescent="0.3">
      <c r="A12" s="83"/>
      <c r="B12" s="83"/>
      <c r="C12" s="83"/>
      <c r="D12" s="83"/>
      <c r="E12" s="83"/>
      <c r="F12" s="83"/>
      <c r="G12" s="102"/>
      <c r="H12" s="102"/>
      <c r="I12" s="102"/>
      <c r="J12" s="103" t="s">
        <v>70</v>
      </c>
      <c r="K12" s="102"/>
      <c r="L12" s="104"/>
      <c r="M12" s="104"/>
      <c r="N12" s="104"/>
      <c r="O12" s="102"/>
      <c r="P12" s="102"/>
      <c r="Q12" s="102"/>
      <c r="R12" s="102"/>
      <c r="S12" s="102"/>
      <c r="T12" s="102"/>
      <c r="U12" s="102"/>
      <c r="V12" s="102"/>
      <c r="W12" s="102"/>
      <c r="X12" s="83"/>
      <c r="Y12" s="83"/>
      <c r="Z12" s="83"/>
      <c r="AA12" s="83"/>
    </row>
    <row r="13" spans="1:28" x14ac:dyDescent="0.3">
      <c r="G13" s="105"/>
      <c r="H13" s="105"/>
      <c r="I13" s="105"/>
      <c r="J13" s="105"/>
      <c r="K13" s="105" t="s">
        <v>71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8" x14ac:dyDescent="0.3">
      <c r="G14" s="105"/>
      <c r="H14" s="105"/>
      <c r="I14" s="105"/>
      <c r="J14" s="105"/>
      <c r="K14" s="105" t="s">
        <v>75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8" x14ac:dyDescent="0.3"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</row>
    <row r="16" spans="1:28" x14ac:dyDescent="0.3">
      <c r="G16" s="105"/>
      <c r="H16" s="105"/>
      <c r="I16" s="105"/>
      <c r="J16" s="105"/>
      <c r="K16" s="105"/>
      <c r="L16" s="105"/>
      <c r="M16" s="105" t="s">
        <v>72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7:23" x14ac:dyDescent="0.3">
      <c r="G17" s="105"/>
      <c r="H17" s="105"/>
      <c r="I17" s="105"/>
      <c r="J17" s="105"/>
      <c r="K17" s="105" t="s">
        <v>73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7:23" x14ac:dyDescent="0.3">
      <c r="G18" s="105"/>
      <c r="H18" s="105"/>
      <c r="I18" s="105"/>
      <c r="J18" s="105"/>
      <c r="K18" s="105" t="s">
        <v>74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</row>
  </sheetData>
  <mergeCells count="17">
    <mergeCell ref="R4:S4"/>
    <mergeCell ref="A1:AB1"/>
    <mergeCell ref="A3:A4"/>
    <mergeCell ref="B3:C4"/>
    <mergeCell ref="D3:E4"/>
    <mergeCell ref="F3:K3"/>
    <mergeCell ref="L3:U3"/>
    <mergeCell ref="V3:W4"/>
    <mergeCell ref="X3:Y4"/>
    <mergeCell ref="Z3:AA4"/>
    <mergeCell ref="F4:G4"/>
    <mergeCell ref="T4:U4"/>
    <mergeCell ref="H4:I4"/>
    <mergeCell ref="J4:K4"/>
    <mergeCell ref="L4:M4"/>
    <mergeCell ref="N4:O4"/>
    <mergeCell ref="P4:Q4"/>
  </mergeCells>
  <pageMargins left="0.48958333333333331" right="0.47916666666666669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4" zoomScaleNormal="100" workbookViewId="0">
      <selection activeCell="F23" sqref="F23"/>
    </sheetView>
  </sheetViews>
  <sheetFormatPr defaultColWidth="4.88671875" defaultRowHeight="14.4" x14ac:dyDescent="0.3"/>
  <cols>
    <col min="2" max="2" width="15.109375" customWidth="1"/>
    <col min="3" max="3" width="16.88671875" customWidth="1"/>
    <col min="4" max="4" width="12.109375" customWidth="1"/>
    <col min="5" max="5" width="15.88671875" customWidth="1"/>
    <col min="6" max="6" width="15.109375" customWidth="1"/>
  </cols>
  <sheetData>
    <row r="1" spans="1:6" x14ac:dyDescent="0.3">
      <c r="A1" s="108" t="s">
        <v>83</v>
      </c>
      <c r="B1" s="108"/>
      <c r="C1" s="108"/>
      <c r="D1" s="108"/>
      <c r="E1" s="108"/>
      <c r="F1" s="108"/>
    </row>
    <row r="3" spans="1:6" ht="61.5" customHeight="1" x14ac:dyDescent="0.3">
      <c r="A3" s="109" t="s">
        <v>0</v>
      </c>
      <c r="B3" s="109" t="s">
        <v>77</v>
      </c>
      <c r="C3" s="113" t="s">
        <v>78</v>
      </c>
      <c r="D3" s="113" t="s">
        <v>84</v>
      </c>
      <c r="E3" s="113" t="s">
        <v>79</v>
      </c>
      <c r="F3" s="113" t="s">
        <v>80</v>
      </c>
    </row>
    <row r="4" spans="1:6" x14ac:dyDescent="0.3">
      <c r="A4" s="115">
        <v>1</v>
      </c>
      <c r="B4" s="116" t="s">
        <v>20</v>
      </c>
      <c r="C4" s="117"/>
      <c r="D4" s="117"/>
      <c r="E4" s="117"/>
      <c r="F4" s="110"/>
    </row>
    <row r="5" spans="1:6" x14ac:dyDescent="0.3">
      <c r="A5" s="115">
        <v>2</v>
      </c>
      <c r="B5" s="116" t="s">
        <v>21</v>
      </c>
      <c r="C5" s="117"/>
      <c r="D5" s="117"/>
      <c r="E5" s="117"/>
      <c r="F5" s="111"/>
    </row>
    <row r="6" spans="1:6" x14ac:dyDescent="0.3">
      <c r="A6" s="115">
        <v>3</v>
      </c>
      <c r="B6" s="116" t="s">
        <v>22</v>
      </c>
      <c r="C6" s="117"/>
      <c r="D6" s="117"/>
      <c r="E6" s="117"/>
      <c r="F6" s="110"/>
    </row>
    <row r="7" spans="1:6" x14ac:dyDescent="0.3">
      <c r="A7" s="118">
        <v>4</v>
      </c>
      <c r="B7" s="116" t="s">
        <v>23</v>
      </c>
      <c r="C7" s="117"/>
      <c r="D7" s="117"/>
      <c r="E7" s="117"/>
      <c r="F7" s="111"/>
    </row>
    <row r="8" spans="1:6" x14ac:dyDescent="0.3">
      <c r="A8" s="115">
        <v>5</v>
      </c>
      <c r="B8" s="116" t="s">
        <v>24</v>
      </c>
      <c r="C8" s="117"/>
      <c r="D8" s="117"/>
      <c r="E8" s="117"/>
      <c r="F8" s="110"/>
    </row>
    <row r="9" spans="1:6" x14ac:dyDescent="0.3">
      <c r="A9" s="115">
        <v>6</v>
      </c>
      <c r="B9" s="116" t="s">
        <v>25</v>
      </c>
      <c r="C9" s="117"/>
      <c r="D9" s="117"/>
      <c r="E9" s="117"/>
      <c r="F9" s="110"/>
    </row>
    <row r="10" spans="1:6" x14ac:dyDescent="0.3">
      <c r="A10" s="115">
        <v>7</v>
      </c>
      <c r="B10" s="116" t="s">
        <v>26</v>
      </c>
      <c r="C10" s="117"/>
      <c r="D10" s="117"/>
      <c r="E10" s="117"/>
      <c r="F10" s="110"/>
    </row>
    <row r="11" spans="1:6" x14ac:dyDescent="0.3">
      <c r="A11" s="115">
        <v>8</v>
      </c>
      <c r="B11" s="116" t="s">
        <v>27</v>
      </c>
      <c r="C11" s="117">
        <v>1</v>
      </c>
      <c r="D11" s="117">
        <v>1</v>
      </c>
      <c r="E11" s="117">
        <v>0</v>
      </c>
      <c r="F11" s="110">
        <v>0</v>
      </c>
    </row>
    <row r="12" spans="1:6" x14ac:dyDescent="0.3">
      <c r="A12" s="115">
        <v>9</v>
      </c>
      <c r="B12" s="116" t="s">
        <v>28</v>
      </c>
      <c r="C12" s="117"/>
      <c r="D12" s="117"/>
      <c r="E12" s="117"/>
      <c r="F12" s="110"/>
    </row>
    <row r="13" spans="1:6" x14ac:dyDescent="0.3">
      <c r="A13" s="115">
        <v>10</v>
      </c>
      <c r="B13" s="116" t="s">
        <v>29</v>
      </c>
      <c r="C13" s="117"/>
      <c r="D13" s="117"/>
      <c r="E13" s="117"/>
      <c r="F13" s="110"/>
    </row>
    <row r="14" spans="1:6" x14ac:dyDescent="0.3">
      <c r="A14" s="115">
        <v>11</v>
      </c>
      <c r="B14" s="116" t="s">
        <v>30</v>
      </c>
      <c r="C14" s="117">
        <v>2</v>
      </c>
      <c r="D14" s="117">
        <v>1</v>
      </c>
      <c r="E14" s="117">
        <v>1</v>
      </c>
      <c r="F14" s="111">
        <v>0.5</v>
      </c>
    </row>
    <row r="15" spans="1:6" x14ac:dyDescent="0.3">
      <c r="A15" s="115">
        <v>12</v>
      </c>
      <c r="B15" s="116" t="s">
        <v>31</v>
      </c>
      <c r="C15" s="117">
        <v>5</v>
      </c>
      <c r="D15" s="117">
        <v>3</v>
      </c>
      <c r="E15" s="117">
        <v>2</v>
      </c>
      <c r="F15" s="111">
        <v>0.4</v>
      </c>
    </row>
    <row r="16" spans="1:6" x14ac:dyDescent="0.3">
      <c r="A16" s="115">
        <v>13</v>
      </c>
      <c r="B16" s="116" t="s">
        <v>32</v>
      </c>
      <c r="C16" s="117"/>
      <c r="D16" s="117"/>
      <c r="E16" s="117"/>
      <c r="F16" s="110"/>
    </row>
    <row r="17" spans="1:6" ht="15" thickBot="1" x14ac:dyDescent="0.35">
      <c r="A17" s="118">
        <v>14</v>
      </c>
      <c r="B17" s="119" t="s">
        <v>33</v>
      </c>
      <c r="C17" s="117"/>
      <c r="D17" s="117"/>
      <c r="E17" s="117"/>
      <c r="F17" s="110"/>
    </row>
    <row r="18" spans="1:6" ht="15" thickBot="1" x14ac:dyDescent="0.35">
      <c r="A18" s="120">
        <v>15</v>
      </c>
      <c r="B18" s="121" t="s">
        <v>34</v>
      </c>
      <c r="C18" s="122">
        <v>1</v>
      </c>
      <c r="D18" s="122">
        <v>1</v>
      </c>
      <c r="E18" s="122">
        <v>0</v>
      </c>
      <c r="F18" s="114">
        <v>0</v>
      </c>
    </row>
    <row r="19" spans="1:6" x14ac:dyDescent="0.3">
      <c r="A19" s="123">
        <v>16</v>
      </c>
      <c r="B19" s="116" t="s">
        <v>35</v>
      </c>
      <c r="C19" s="117">
        <v>2</v>
      </c>
      <c r="D19" s="117">
        <v>1</v>
      </c>
      <c r="E19" s="117">
        <v>1</v>
      </c>
      <c r="F19" s="110">
        <v>0.5</v>
      </c>
    </row>
    <row r="20" spans="1:6" ht="15" thickBot="1" x14ac:dyDescent="0.35">
      <c r="A20" s="118">
        <v>17</v>
      </c>
      <c r="B20" s="116" t="s">
        <v>36</v>
      </c>
      <c r="C20" s="117"/>
      <c r="D20" s="117"/>
      <c r="E20" s="117"/>
      <c r="F20" s="110"/>
    </row>
    <row r="21" spans="1:6" ht="15" thickBot="1" x14ac:dyDescent="0.35">
      <c r="A21" s="124">
        <v>18</v>
      </c>
      <c r="B21" s="125" t="s">
        <v>37</v>
      </c>
      <c r="C21" s="126">
        <f>C4+C5+C6+C7+C8+C9+C10+C11+C12+C13+C14+C15+C16+C17+C18+C19+C20</f>
        <v>11</v>
      </c>
      <c r="D21" s="126">
        <f t="shared" ref="D21:E21" si="0">D4+D5+D6+D7+D8+D9+D10+D11+D12+D13+D14+D15+D16+D17+D18+D19+D20</f>
        <v>7</v>
      </c>
      <c r="E21" s="126">
        <f t="shared" si="0"/>
        <v>4</v>
      </c>
      <c r="F21" s="127">
        <v>0.36399999999999999</v>
      </c>
    </row>
    <row r="22" spans="1:6" x14ac:dyDescent="0.3">
      <c r="A22" s="112"/>
      <c r="B22" s="112"/>
      <c r="C22" s="112"/>
      <c r="D22" s="112"/>
      <c r="E22" s="112"/>
    </row>
    <row r="23" spans="1:6" x14ac:dyDescent="0.3">
      <c r="A23" s="80"/>
      <c r="B23" s="81" t="s">
        <v>81</v>
      </c>
      <c r="C23" s="81"/>
      <c r="D23" s="81"/>
      <c r="E23" s="82"/>
      <c r="F23" s="82"/>
    </row>
    <row r="24" spans="1:6" x14ac:dyDescent="0.3">
      <c r="A24" s="80"/>
      <c r="B24" s="81"/>
      <c r="C24" s="81" t="s">
        <v>82</v>
      </c>
      <c r="D24" s="81"/>
      <c r="E24" s="82"/>
      <c r="F24" s="8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гэмт хэрэг </vt:lpstr>
      <vt:lpstr>хохирол </vt:lpstr>
      <vt:lpstr>холбогдогч </vt:lpstr>
      <vt:lpstr>илрүүлэлт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svljee</dc:creator>
  <cp:lastModifiedBy>Xolboo</cp:lastModifiedBy>
  <cp:lastPrinted>2016-02-03T10:14:05Z</cp:lastPrinted>
  <dcterms:created xsi:type="dcterms:W3CDTF">2016-02-02T02:47:25Z</dcterms:created>
  <dcterms:modified xsi:type="dcterms:W3CDTF">2016-02-06T03:29:31Z</dcterms:modified>
</cp:coreProperties>
</file>